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Zaveri Bazar\Bhavna sandeep Mehta\"/>
    </mc:Choice>
  </mc:AlternateContent>
  <xr:revisionPtr revIDLastSave="0" documentId="13_ncr:1_{C328B0F3-3030-459D-BCD8-A9FE90A07EBC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10" i="4" l="1"/>
  <c r="P9" i="4"/>
  <c r="P8" i="4"/>
  <c r="P2" i="4"/>
  <c r="Q2" i="4" s="1"/>
  <c r="C5" i="25" l="1"/>
  <c r="C4" i="25"/>
  <c r="C3" i="25"/>
  <c r="B2" i="4"/>
  <c r="C2" i="4" s="1"/>
  <c r="P3" i="4"/>
  <c r="Q3" i="4" s="1"/>
  <c r="B3" i="4" s="1"/>
  <c r="C3" i="4" s="1"/>
  <c r="D3" i="4" s="1"/>
  <c r="P4" i="4"/>
  <c r="Q4" i="4"/>
  <c r="Q5" i="4"/>
  <c r="Q6" i="4"/>
  <c r="B6" i="4" s="1"/>
  <c r="C6" i="4" s="1"/>
  <c r="P7" i="4"/>
  <c r="B7" i="4" s="1"/>
  <c r="C7" i="4" s="1"/>
  <c r="D7" i="4" s="1"/>
  <c r="Q8" i="4"/>
  <c r="B8" i="4" s="1"/>
  <c r="C8" i="4" s="1"/>
  <c r="D8" i="4" s="1"/>
  <c r="Q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<sst xmlns="http://schemas.openxmlformats.org/spreadsheetml/2006/main" count="133" uniqueCount="89">
  <si>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</si>
  <si>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</si>
  <si>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</si>
  <si>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</si>
  <si>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</si>
  <si>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</si>
  <si>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</si>
  <si>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</si>
  <si>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</si>
  <si>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</si>
  <si>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</si>
  <si>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</si>
  <si>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</si>
  <si>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</si>
  <si>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</si>
  <si>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</si>
  <si>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</si>
  <si>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</si>
  <si>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</si>
  <si>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</si>
  <si>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</si>
  <si>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</si>
  <si>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</si>
  <si>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</si>
  <si>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</si>
  <si>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</si>
  <si>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</si>
  <si>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</si>
  <si>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</si>
  <si>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</si>
  <si>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</si>
  <si>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</si>
  <si>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</si>
  <si>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</si>
  <si>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</si>
  <si>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</si>
  <si>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</si>
  <si>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</si>
  <si>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</si>
  <si>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</si>
  <si>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</si>
  <si>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</si>
  <si>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</si>
  <si>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</si>
  <si>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</si>
  <si>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</si>
  <si>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</si>
  <si>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</si>
  <si>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</si>
  <si>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</si>
  <si>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</si>
  <si>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</si>
  <si>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</si>
  <si>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</si>
  <si>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</si>
  <si>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</si>
  <si>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</si>
  <si>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</si>
  <si>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</si>
  <si>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</si>
  <si>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</si>
  <si>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</si>
  <si>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</si>
  <si>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</si>
  <si>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</si>
  <si>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</si>
  <si>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</si>
  <si>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</si>
  <si>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</si>
  <si>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</si>
  <si>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</si>
  <si>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</si>
  <si>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</si>
  <si>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</si>
  <si>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</si>
  <si>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</si>
  <si>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</si>
  <si>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</si>
  <si>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</si>
  <si>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</si>
  <si>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</si>
  <si>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</si>
  <si>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</si>
  <si>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</si>
  <si>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16.09.2024</t>
  </si>
  <si>
    <t>IGR-20.03.24</t>
  </si>
  <si>
    <t>IGR-19.01.24</t>
  </si>
  <si>
    <t>IGR-15.03.24</t>
  </si>
  <si>
    <t>IGR-21.03.24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</si>
</sst>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B1C2C3-853C-4929-A4BC-0C9DCBD1C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654EFF-EA74-47DE-88BC-0682D0DC8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FF54C0-26BB-4A07-8381-3096C0C61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44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8892C9-5AD7-41FF-93DC-E24D937C3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526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49</xdr:row>
      <xdr:rowOff>125072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0BC6D6-24B7-4E33-9D6D-02FA043EF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8935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C85D9C-0194-4A5B-805C-068E338ED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2802" cy="8945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467981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903BD6-BA87-46B0-A391-471244D05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02381" cy="8878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A51754-D8B7-46C0-847E-56A77D708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17FFAC-52D7-4349-BD48-9901FB5EF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CCD726-7BA7-4C06-BC3F-30908CD58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240820.57499999998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270220.57499999995</v>
      </c>
      <c r="D9" s="58" t="s">
        <v>62</v>
      </c>
      <c r="E9" s="59">
        <f>C9/10.764</f>
        <v>25104.103957636562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1999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25</v>
      </c>
      <c r="D13" s="65">
        <f>D12-C13</f>
        <v>75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Q26" sqref="Q2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10000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7500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25</v>
      </c>
      <c r="D7" s="24">
        <v>2024</v>
      </c>
    </row>
    <row r="8" spans="1:5" x14ac:dyDescent="0.25">
      <c r="A8" s="15" t="s">
        <v>18</v>
      </c>
      <c r="B8" s="23"/>
      <c r="C8" s="24">
        <f>C9-C7</f>
        <v>35</v>
      </c>
      <c r="D8" s="24">
        <v>1999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37.5</v>
      </c>
      <c r="D10" s="24"/>
    </row>
    <row r="11" spans="1:5" x14ac:dyDescent="0.25">
      <c r="A11" s="15"/>
      <c r="B11" s="25"/>
      <c r="C11" s="26">
        <f>C10%</f>
        <v>0.375</v>
      </c>
      <c r="D11" s="26"/>
    </row>
    <row r="12" spans="1:5" x14ac:dyDescent="0.25">
      <c r="A12" s="15" t="s">
        <v>21</v>
      </c>
      <c r="B12" s="18"/>
      <c r="C12" s="19">
        <f>C6*C11</f>
        <v>937.5</v>
      </c>
      <c r="D12" s="22"/>
    </row>
    <row r="13" spans="1:5" x14ac:dyDescent="0.25">
      <c r="A13" s="15" t="s">
        <v>22</v>
      </c>
      <c r="B13" s="18"/>
      <c r="C13" s="19">
        <f>C6-C12</f>
        <v>1562.5</v>
      </c>
      <c r="D13" s="22"/>
    </row>
    <row r="14" spans="1:5" x14ac:dyDescent="0.25">
      <c r="A14" s="15" t="s">
        <v>15</v>
      </c>
      <c r="B14" s="18"/>
      <c r="C14" s="19">
        <f>C5</f>
        <v>7500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9062.5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893</v>
      </c>
      <c r="D18" s="24"/>
    </row>
    <row r="19" spans="1:5" x14ac:dyDescent="0.25">
      <c r="A19" s="15" t="s">
        <v>74</v>
      </c>
      <c r="B19" s="6"/>
      <c r="C19" s="30">
        <f>C18*C16</f>
        <v>8092812.5</v>
      </c>
      <c r="D19" s="72"/>
      <c r="E19" s="65"/>
    </row>
    <row r="20" spans="1:5" x14ac:dyDescent="0.25">
      <c r="A20" s="15" t="s">
        <v>24</v>
      </c>
      <c r="C20" s="31">
        <f>C19*90%</f>
        <v>7283531.25</v>
      </c>
      <c r="D20" s="30"/>
      <c r="E20" s="65"/>
    </row>
    <row r="21" spans="1:5" x14ac:dyDescent="0.25">
      <c r="A21" s="15" t="s">
        <v>25</v>
      </c>
      <c r="C21" s="31">
        <f>C19*80%</f>
        <v>6474250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2232500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16860.026041666668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22" sqref="R2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625.20900000000006</v>
      </c>
      <c r="C2" s="4">
        <f t="shared" ref="C2:C16" si="1">B2*1.2</f>
        <v>750.25080000000003</v>
      </c>
      <c r="D2" s="4">
        <f t="shared" ref="D2:D16" si="2">C2*1.2</f>
        <v>900.30096000000003</v>
      </c>
      <c r="E2" s="5">
        <f t="shared" ref="E2:E16" si="3">R2</f>
        <v>7500000</v>
      </c>
      <c r="F2" s="4">
        <f t="shared" ref="F2:F15" si="4">ROUND((E2/B2),0)</f>
        <v>11996</v>
      </c>
      <c r="G2" s="74">
        <f t="shared" ref="G2:G15" si="5">ROUND((E2/C2),0)</f>
        <v>9997</v>
      </c>
      <c r="H2" s="74">
        <f t="shared" ref="H2:H15" si="6">ROUND((E2/D2),0)</f>
        <v>8331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>69.7*10.764</f>
        <v>750.25080000000003</v>
      </c>
      <c r="Q2" s="7">
        <f t="shared" ref="Q2" si="9">P2/1.2</f>
        <v>625.20900000000006</v>
      </c>
      <c r="R2" s="75">
        <v>7500000</v>
      </c>
      <c r="S2" s="75" t="s">
        <v>85</v>
      </c>
    </row>
    <row r="3" spans="1:19" x14ac:dyDescent="0.25">
      <c r="A3" s="4">
        <v>2</v>
      </c>
      <c r="B3" s="4">
        <f t="shared" si="0"/>
        <v>468.75</v>
      </c>
      <c r="C3" s="4">
        <f t="shared" si="1"/>
        <v>562.5</v>
      </c>
      <c r="D3" s="4">
        <f t="shared" si="2"/>
        <v>675</v>
      </c>
      <c r="E3" s="5">
        <f t="shared" si="3"/>
        <v>4851000</v>
      </c>
      <c r="F3" s="4">
        <f t="shared" si="4"/>
        <v>10349</v>
      </c>
      <c r="G3" s="74">
        <f t="shared" si="5"/>
        <v>8624</v>
      </c>
      <c r="H3" s="74">
        <f t="shared" si="6"/>
        <v>7187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675</v>
      </c>
      <c r="P3" s="7">
        <f t="shared" ref="P2:P10" si="10">O3/1.2</f>
        <v>562.5</v>
      </c>
      <c r="Q3" s="7">
        <f t="shared" ref="Q2:Q10" si="11">P3/1.2</f>
        <v>468.75</v>
      </c>
      <c r="R3" s="75">
        <v>4851000</v>
      </c>
      <c r="S3" s="75" t="s">
        <v>86</v>
      </c>
    </row>
    <row r="4" spans="1:19" x14ac:dyDescent="0.25">
      <c r="A4" s="4">
        <v>3</v>
      </c>
      <c r="B4" s="4">
        <f t="shared" si="0"/>
        <v>729.16666666666674</v>
      </c>
      <c r="C4" s="4">
        <f t="shared" si="1"/>
        <v>875.00000000000011</v>
      </c>
      <c r="D4" s="4">
        <f t="shared" si="2"/>
        <v>1050</v>
      </c>
      <c r="E4" s="5">
        <f t="shared" si="3"/>
        <v>12500000</v>
      </c>
      <c r="F4" s="4">
        <f t="shared" si="4"/>
        <v>17143</v>
      </c>
      <c r="G4" s="4">
        <f t="shared" si="5"/>
        <v>14286</v>
      </c>
      <c r="H4" s="4">
        <f t="shared" si="6"/>
        <v>11905</v>
      </c>
      <c r="I4" s="4">
        <f t="shared" si="7"/>
        <v>0</v>
      </c>
      <c r="J4" s="4">
        <f t="shared" si="8"/>
        <v>0</v>
      </c>
      <c r="O4">
        <v>1050</v>
      </c>
      <c r="P4">
        <f t="shared" si="10"/>
        <v>875</v>
      </c>
      <c r="Q4">
        <f t="shared" si="11"/>
        <v>729.16666666666674</v>
      </c>
      <c r="R4" s="2">
        <v>12500000</v>
      </c>
      <c r="S4" s="2"/>
    </row>
    <row r="5" spans="1:19" x14ac:dyDescent="0.25">
      <c r="A5" s="4">
        <v>4</v>
      </c>
      <c r="B5" s="4">
        <f t="shared" si="0"/>
        <v>875</v>
      </c>
      <c r="C5" s="4">
        <f t="shared" si="1"/>
        <v>1050</v>
      </c>
      <c r="D5" s="4">
        <f t="shared" si="2"/>
        <v>1260</v>
      </c>
      <c r="E5" s="5">
        <f t="shared" si="3"/>
        <v>12500000</v>
      </c>
      <c r="F5" s="4">
        <f t="shared" si="4"/>
        <v>14286</v>
      </c>
      <c r="G5" s="4">
        <f t="shared" si="5"/>
        <v>11905</v>
      </c>
      <c r="H5" s="4">
        <f t="shared" si="6"/>
        <v>9921</v>
      </c>
      <c r="I5" s="4">
        <f t="shared" si="7"/>
        <v>0</v>
      </c>
      <c r="J5" s="4">
        <f t="shared" si="8"/>
        <v>0</v>
      </c>
      <c r="O5">
        <v>0</v>
      </c>
      <c r="P5">
        <v>1050</v>
      </c>
      <c r="Q5">
        <f t="shared" si="11"/>
        <v>875</v>
      </c>
      <c r="R5" s="2">
        <v>12500000</v>
      </c>
      <c r="S5" s="2"/>
    </row>
    <row r="6" spans="1:19" x14ac:dyDescent="0.25">
      <c r="A6" s="4">
        <v>5</v>
      </c>
      <c r="B6" s="4">
        <f t="shared" si="0"/>
        <v>916.66666666666674</v>
      </c>
      <c r="C6" s="4">
        <f t="shared" si="1"/>
        <v>1100</v>
      </c>
      <c r="D6" s="4">
        <f t="shared" si="2"/>
        <v>1320</v>
      </c>
      <c r="E6" s="5">
        <f t="shared" si="3"/>
        <v>12800000</v>
      </c>
      <c r="F6" s="4">
        <f t="shared" si="4"/>
        <v>13964</v>
      </c>
      <c r="G6" s="74">
        <f t="shared" si="5"/>
        <v>11636</v>
      </c>
      <c r="H6" s="74">
        <f t="shared" si="6"/>
        <v>9697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v>1100</v>
      </c>
      <c r="Q6" s="7">
        <f t="shared" si="11"/>
        <v>916.66666666666674</v>
      </c>
      <c r="R6" s="75">
        <v>12800000</v>
      </c>
      <c r="S6" s="2"/>
    </row>
    <row r="7" spans="1:19" x14ac:dyDescent="0.25">
      <c r="A7" s="4">
        <v>6</v>
      </c>
      <c r="B7" s="4">
        <f t="shared" si="0"/>
        <v>1050</v>
      </c>
      <c r="C7" s="4">
        <f t="shared" si="1"/>
        <v>1260</v>
      </c>
      <c r="D7" s="4">
        <f t="shared" si="2"/>
        <v>1512</v>
      </c>
      <c r="E7" s="5">
        <f t="shared" si="3"/>
        <v>13000000</v>
      </c>
      <c r="F7" s="4">
        <f t="shared" si="4"/>
        <v>12381</v>
      </c>
      <c r="G7" s="74">
        <f t="shared" si="5"/>
        <v>10317</v>
      </c>
      <c r="H7" s="74">
        <f t="shared" si="6"/>
        <v>8598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1050</v>
      </c>
      <c r="R7" s="75">
        <v>13000000</v>
      </c>
      <c r="S7" s="2"/>
    </row>
    <row r="8" spans="1:19" x14ac:dyDescent="0.25">
      <c r="A8" s="4">
        <v>7</v>
      </c>
      <c r="B8" s="4">
        <f t="shared" si="0"/>
        <v>613.548</v>
      </c>
      <c r="C8" s="4">
        <f t="shared" si="1"/>
        <v>736.25760000000002</v>
      </c>
      <c r="D8" s="4">
        <f t="shared" si="2"/>
        <v>883.50912000000005</v>
      </c>
      <c r="E8" s="5">
        <f t="shared" si="3"/>
        <v>9000000</v>
      </c>
      <c r="F8" s="4">
        <f t="shared" si="4"/>
        <v>14669</v>
      </c>
      <c r="G8" s="4">
        <f t="shared" si="5"/>
        <v>12224</v>
      </c>
      <c r="H8" s="4">
        <f t="shared" si="6"/>
        <v>10187</v>
      </c>
      <c r="I8" s="4">
        <f t="shared" si="7"/>
        <v>0</v>
      </c>
      <c r="J8" s="4">
        <f t="shared" si="8"/>
        <v>0</v>
      </c>
      <c r="O8">
        <v>0</v>
      </c>
      <c r="P8">
        <f>68.4*10.764</f>
        <v>736.25760000000002</v>
      </c>
      <c r="Q8">
        <f t="shared" si="11"/>
        <v>613.548</v>
      </c>
      <c r="R8" s="2">
        <v>9000000</v>
      </c>
      <c r="S8" s="2" t="s">
        <v>87</v>
      </c>
    </row>
    <row r="9" spans="1:19" x14ac:dyDescent="0.25">
      <c r="A9" s="4">
        <v>8</v>
      </c>
      <c r="B9" s="4">
        <f t="shared" si="0"/>
        <v>440.24759999999998</v>
      </c>
      <c r="C9" s="4">
        <f t="shared" si="1"/>
        <v>528.29711999999995</v>
      </c>
      <c r="D9" s="4">
        <f t="shared" si="2"/>
        <v>633.95654399999989</v>
      </c>
      <c r="E9" s="5">
        <f t="shared" si="3"/>
        <v>6000000</v>
      </c>
      <c r="F9" s="4">
        <f t="shared" si="4"/>
        <v>13629</v>
      </c>
      <c r="G9" s="4">
        <f t="shared" si="5"/>
        <v>11357</v>
      </c>
      <c r="H9" s="4">
        <f t="shared" si="6"/>
        <v>9464</v>
      </c>
      <c r="I9" s="4">
        <f t="shared" si="7"/>
        <v>0</v>
      </c>
      <c r="J9" s="4">
        <f t="shared" si="8"/>
        <v>0</v>
      </c>
      <c r="O9">
        <v>0</v>
      </c>
      <c r="P9">
        <f>49.08*10.764</f>
        <v>528.29711999999995</v>
      </c>
      <c r="Q9">
        <f t="shared" si="11"/>
        <v>440.24759999999998</v>
      </c>
      <c r="R9" s="2">
        <v>6000000</v>
      </c>
      <c r="S9" s="2" t="s">
        <v>88</v>
      </c>
    </row>
    <row r="10" spans="1:19" x14ac:dyDescent="0.25">
      <c r="A10" s="4">
        <v>9</v>
      </c>
      <c r="B10" s="4">
        <f t="shared" si="0"/>
        <v>875.29259999999988</v>
      </c>
      <c r="C10" s="4">
        <f t="shared" si="1"/>
        <v>1050.3511199999998</v>
      </c>
      <c r="D10" s="4">
        <f t="shared" si="2"/>
        <v>1260.4213439999996</v>
      </c>
      <c r="E10" s="5">
        <f t="shared" si="3"/>
        <v>6500000</v>
      </c>
      <c r="F10" s="4">
        <f t="shared" si="4"/>
        <v>7426</v>
      </c>
      <c r="G10" s="4">
        <f t="shared" si="5"/>
        <v>6188</v>
      </c>
      <c r="H10" s="4">
        <f t="shared" si="6"/>
        <v>5157</v>
      </c>
      <c r="I10" s="4">
        <f t="shared" si="7"/>
        <v>0</v>
      </c>
      <c r="J10" s="4">
        <f t="shared" si="8"/>
        <v>0</v>
      </c>
      <c r="O10">
        <v>0</v>
      </c>
      <c r="P10">
        <f>97.58*10.764</f>
        <v>1050.3511199999998</v>
      </c>
      <c r="Q10">
        <f t="shared" si="11"/>
        <v>875.29259999999988</v>
      </c>
      <c r="R10" s="2">
        <v>6500000</v>
      </c>
      <c r="S10" s="2" t="s">
        <v>85</v>
      </c>
    </row>
    <row r="11" spans="1:19" x14ac:dyDescent="0.25">
      <c r="A11" s="4">
        <v>10</v>
      </c>
      <c r="B11" s="4">
        <f t="shared" si="0"/>
        <v>729.16666666666674</v>
      </c>
      <c r="C11" s="4">
        <f t="shared" si="1"/>
        <v>875.00000000000011</v>
      </c>
      <c r="D11" s="4">
        <f t="shared" si="2"/>
        <v>1050</v>
      </c>
      <c r="E11" s="5">
        <f t="shared" si="3"/>
        <v>6000000</v>
      </c>
      <c r="F11" s="4">
        <f t="shared" si="4"/>
        <v>8229</v>
      </c>
      <c r="G11" s="4">
        <f t="shared" si="5"/>
        <v>6857</v>
      </c>
      <c r="H11" s="4">
        <f t="shared" si="6"/>
        <v>5714</v>
      </c>
      <c r="I11" s="4">
        <f t="shared" si="7"/>
        <v>0</v>
      </c>
      <c r="J11" s="4">
        <f t="shared" si="8"/>
        <v>0</v>
      </c>
      <c r="O11">
        <v>1050</v>
      </c>
      <c r="P11">
        <f t="shared" ref="P11:P15" si="12">O11/1.2</f>
        <v>875</v>
      </c>
      <c r="Q11">
        <f t="shared" ref="Q11:Q15" si="13">P11/1.2</f>
        <v>729.16666666666674</v>
      </c>
      <c r="R11" s="2">
        <v>6000000</v>
      </c>
      <c r="S11" s="2" t="s">
        <v>86</v>
      </c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 t="s">
        <v>84</v>
      </c>
      <c r="F28" s="52" t="s">
        <v>71</v>
      </c>
      <c r="G28" s="52">
        <v>729</v>
      </c>
    </row>
    <row r="29" spans="1:19" s="10" customFormat="1" x14ac:dyDescent="0.25">
      <c r="C29" s="67" t="s">
        <v>1</v>
      </c>
      <c r="D29" s="67">
        <v>5100000</v>
      </c>
      <c r="F29" s="52" t="s">
        <v>72</v>
      </c>
      <c r="G29" s="52">
        <v>893</v>
      </c>
      <c r="H29" s="10">
        <f>G29/G28</f>
        <v>1.2249657064471879</v>
      </c>
    </row>
    <row r="30" spans="1:19" s="10" customFormat="1" x14ac:dyDescent="0.25">
      <c r="F30" s="52" t="s">
        <v>73</v>
      </c>
      <c r="G30" s="52">
        <v>10000</v>
      </c>
    </row>
    <row r="31" spans="1:19" s="10" customFormat="1" x14ac:dyDescent="0.25">
      <c r="C31" s="70"/>
      <c r="D31" s="70"/>
      <c r="F31" s="70" t="s">
        <v>74</v>
      </c>
      <c r="G31" s="70">
        <f>G29*G30</f>
        <v>8930000</v>
      </c>
      <c r="H31" s="10">
        <f>G31/D29</f>
        <v>1.7509803921568627</v>
      </c>
    </row>
    <row r="32" spans="1:19" s="10" customFormat="1" x14ac:dyDescent="0.25">
      <c r="C32" s="70"/>
      <c r="D32" s="70"/>
      <c r="F32" s="70" t="s">
        <v>24</v>
      </c>
      <c r="G32" s="70">
        <f>G31*90%</f>
        <v>8037000</v>
      </c>
    </row>
    <row r="33" spans="3:7" s="10" customFormat="1" x14ac:dyDescent="0.25">
      <c r="C33" s="70"/>
      <c r="D33" s="70"/>
      <c r="F33" s="70" t="s">
        <v>25</v>
      </c>
      <c r="G33" s="70">
        <f>G31*80%</f>
        <v>7144000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2024-09-26T06:34:25Z</dcterms:modified>
</cp:coreProperties>
</file>