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Malad (E)\Santosh Maruti Nanavare\"/>
    </mc:Choice>
  </mc:AlternateContent>
  <xr:revisionPtr revIDLastSave="0" documentId="13_ncr:1_{AEE8F80C-9B61-4A75-945A-A10B6975071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P15" i="4" l="1"/>
  <c r="Q15" i="4" s="1"/>
  <c r="R31" i="4"/>
  <c r="P11" i="4"/>
  <c r="P10" i="4"/>
  <c r="P8" i="4"/>
  <c r="Q7" i="4"/>
  <c r="P6" i="4"/>
  <c r="R30" i="4"/>
  <c r="P3" i="4"/>
  <c r="Q3" i="4" s="1"/>
  <c r="I20" i="4"/>
  <c r="P29" i="4"/>
  <c r="R27" i="4"/>
  <c r="R26" i="4"/>
  <c r="R25" i="4"/>
  <c r="R24" i="4"/>
  <c r="R28" i="4" s="1"/>
  <c r="R23" i="4"/>
  <c r="R22" i="4"/>
  <c r="J18" i="4"/>
  <c r="Q8" i="4" l="1"/>
  <c r="P7" i="4"/>
  <c r="Q6" i="4"/>
  <c r="P5" i="4"/>
  <c r="Q5" i="4" s="1"/>
  <c r="P4" i="4"/>
  <c r="Q2" i="4"/>
  <c r="P12" i="4" l="1"/>
  <c r="Q11" i="4"/>
  <c r="Q10" i="4"/>
  <c r="Q9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J15" i="4" l="1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<sst xmlns="http://schemas.openxmlformats.org/spreadsheetml/2006/main" count="28" uniqueCount="25">
  <si>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</si>
  <si>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</si>
  <si>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</si>
  <si>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</si>
  <si>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</si>
  <si>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</si>
  <si>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</si>
  <si>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</si>
  <si>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</si>
  <si>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</si>
  <si>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</si>
  <si>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</si>
  <si>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</si>
  <si>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404, 4th Floor, Maha Shakti Apartment, Village - Manvel Pada, Virar East, Virar</t>
  </si>
  <si>
    <t>bua</t>
  </si>
  <si>
    <t>rate</t>
  </si>
  <si>
    <t>fmv</t>
  </si>
  <si>
    <t>mca</t>
  </si>
  <si>
    <t>ls - 16 to 18 lakhs</t>
  </si>
  <si>
    <t>yoc - 2014 - site infor</t>
  </si>
  <si>
    <t>24.08.21</t>
  </si>
  <si>
    <t>12.08.24</t>
  </si>
  <si>
    <t>28.03.24</t>
  </si>
  <si>
    <t>27.12.23</t>
  </si>
  <si>
    <t>19.04.23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</si>
</sst>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48</xdr:row>
      <xdr:rowOff>29791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296AC7-37CF-458B-BC95-8B1BB0BBB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7165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487183-9A75-44B7-A571-1C03A0AFC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401297</xdr:colOff>
      <xdr:row>46</xdr:row>
      <xdr:rowOff>153618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45DFC7-EF4C-4A0D-A13F-CEC1DCAE5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935697" cy="87261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99DEC9-44A1-4702-BF77-BD12CA25E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86403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BEC042-887B-4CD7-87C6-DE9894A56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7D87BC-2273-4193-8131-6736AAE5B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0790A9-55BF-4CCD-AD18-135A2C0ED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34AF11-CB1C-4F26-BF27-24D4A13B0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571500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DE97AC-27C4-4AFC-A28E-F71811FCB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49900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FE90C7-1493-47E9-B66B-6DD5552E7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15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31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D2D823-3C01-4753-8E58-991A29F9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8087975" cy="8115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563514-BBAC-4325-8D5D-07193226B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72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6B9D65-DD57-4997-B00C-F6F0BEBC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286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P28" sqref="P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375</v>
      </c>
      <c r="C2" s="4">
        <f>B2*1.2</f>
        <v>450</v>
      </c>
      <c r="D2" s="4">
        <f t="shared" ref="D2:D13" si="2">C2*1.2</f>
        <v>540</v>
      </c>
      <c r="E2" s="5">
        <f t="shared" ref="E2:E13" si="3">R2</f>
        <v>2000000</v>
      </c>
      <c r="F2" s="10">
        <f t="shared" ref="F2:F13" si="4">ROUND((E2/B2),0)</f>
        <v>5333</v>
      </c>
      <c r="G2" s="10">
        <f t="shared" ref="G2:G13" si="5">ROUND((E2/C2),0)</f>
        <v>4444</v>
      </c>
      <c r="H2" s="10">
        <f t="shared" ref="H2:H13" si="6">ROUND((E2/D2),0)</f>
        <v>3704</v>
      </c>
      <c r="I2" s="4" t="e">
        <f>#REF!</f>
        <v>#REF!</v>
      </c>
      <c r="J2" s="4">
        <f t="shared" ref="J2:J13" si="7">S2</f>
        <v>0</v>
      </c>
      <c r="O2">
        <v>0</v>
      </c>
      <c r="P2">
        <v>450</v>
      </c>
      <c r="Q2">
        <f t="shared" ref="Q2:Q8" si="8">P2/1.2</f>
        <v>375</v>
      </c>
      <c r="R2" s="2">
        <v>2000000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347.22222222222223</v>
      </c>
      <c r="C3" s="4">
        <f t="shared" ref="C3:C15" si="9">B3*1.2</f>
        <v>416.66666666666669</v>
      </c>
      <c r="D3" s="4">
        <f t="shared" si="2"/>
        <v>500</v>
      </c>
      <c r="E3" s="5">
        <f t="shared" si="3"/>
        <v>3100000</v>
      </c>
      <c r="F3" s="10">
        <f t="shared" si="4"/>
        <v>8928</v>
      </c>
      <c r="G3" s="10">
        <f t="shared" si="5"/>
        <v>7440</v>
      </c>
      <c r="H3" s="14">
        <f t="shared" si="6"/>
        <v>6200</v>
      </c>
      <c r="I3" s="4" t="e">
        <f>#REF!</f>
        <v>#REF!</v>
      </c>
      <c r="J3" s="4">
        <f t="shared" si="7"/>
        <v>0</v>
      </c>
      <c r="O3">
        <v>500</v>
      </c>
      <c r="P3">
        <f t="shared" ref="P3" si="10">O3/1.2</f>
        <v>416.66666666666669</v>
      </c>
      <c r="Q3">
        <f t="shared" ref="Q3" si="11">P3/1.2</f>
        <v>347.22222222222223</v>
      </c>
      <c r="R3" s="2">
        <v>3100000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470</v>
      </c>
      <c r="C4" s="4">
        <f t="shared" si="9"/>
        <v>564</v>
      </c>
      <c r="D4" s="4">
        <f t="shared" si="2"/>
        <v>676.8</v>
      </c>
      <c r="E4" s="5">
        <f t="shared" si="3"/>
        <v>2000000</v>
      </c>
      <c r="F4" s="10">
        <f t="shared" si="4"/>
        <v>4255</v>
      </c>
      <c r="G4" s="10">
        <f t="shared" si="5"/>
        <v>3546</v>
      </c>
      <c r="H4" s="10">
        <f t="shared" si="6"/>
        <v>2955</v>
      </c>
      <c r="I4" s="4" t="e">
        <f>#REF!</f>
        <v>#REF!</v>
      </c>
      <c r="J4" s="4">
        <f t="shared" si="7"/>
        <v>0</v>
      </c>
      <c r="O4">
        <v>0</v>
      </c>
      <c r="P4">
        <f t="shared" ref="P4:P7" si="12">O4/1.2</f>
        <v>0</v>
      </c>
      <c r="Q4">
        <v>470</v>
      </c>
      <c r="R4" s="2">
        <v>2000000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340.27777777777783</v>
      </c>
      <c r="C5" s="4">
        <f t="shared" si="9"/>
        <v>408.33333333333337</v>
      </c>
      <c r="D5" s="4">
        <f t="shared" si="2"/>
        <v>490</v>
      </c>
      <c r="E5" s="5">
        <f t="shared" si="3"/>
        <v>1750000</v>
      </c>
      <c r="F5" s="10">
        <f t="shared" si="4"/>
        <v>5143</v>
      </c>
      <c r="G5" s="10">
        <f t="shared" si="5"/>
        <v>4286</v>
      </c>
      <c r="H5" s="10">
        <f t="shared" si="6"/>
        <v>3571</v>
      </c>
      <c r="I5" s="4" t="e">
        <f>#REF!</f>
        <v>#REF!</v>
      </c>
      <c r="J5" s="4">
        <f t="shared" si="7"/>
        <v>0</v>
      </c>
      <c r="O5">
        <v>490</v>
      </c>
      <c r="P5">
        <f t="shared" si="12"/>
        <v>408.33333333333337</v>
      </c>
      <c r="Q5">
        <f t="shared" si="8"/>
        <v>340.27777777777783</v>
      </c>
      <c r="R5" s="2">
        <v>1750000</v>
      </c>
      <c r="S5" s="8"/>
      <c r="T5" s="8"/>
    </row>
    <row r="6" spans="1:20" x14ac:dyDescent="0.25">
      <c r="A6" s="4">
        <f t="shared" si="0"/>
        <v>0</v>
      </c>
      <c r="B6" s="4">
        <f t="shared" si="1"/>
        <v>237.43589999999998</v>
      </c>
      <c r="C6" s="4">
        <f t="shared" si="9"/>
        <v>284.92307999999997</v>
      </c>
      <c r="D6" s="4">
        <f t="shared" si="2"/>
        <v>341.90769599999993</v>
      </c>
      <c r="E6" s="5">
        <f t="shared" si="3"/>
        <v>1300000</v>
      </c>
      <c r="F6" s="10">
        <f t="shared" si="4"/>
        <v>5475</v>
      </c>
      <c r="G6" s="10">
        <f t="shared" si="5"/>
        <v>4563</v>
      </c>
      <c r="H6" s="10">
        <f t="shared" si="6"/>
        <v>3802</v>
      </c>
      <c r="I6" s="4" t="e">
        <f>#REF!</f>
        <v>#REF!</v>
      </c>
      <c r="J6" s="4" t="str">
        <f t="shared" si="7"/>
        <v>24.08.21</v>
      </c>
      <c r="O6">
        <v>0</v>
      </c>
      <c r="P6">
        <f>26.47*10.764</f>
        <v>284.92307999999997</v>
      </c>
      <c r="Q6">
        <f t="shared" si="8"/>
        <v>237.43589999999998</v>
      </c>
      <c r="R6" s="2">
        <v>1300000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240.5754</v>
      </c>
      <c r="C7" s="4">
        <f t="shared" si="9"/>
        <v>288.69047999999998</v>
      </c>
      <c r="D7" s="4">
        <f t="shared" si="2"/>
        <v>346.42857599999996</v>
      </c>
      <c r="E7" s="5">
        <f t="shared" si="3"/>
        <v>1600000</v>
      </c>
      <c r="F7" s="10">
        <f t="shared" si="4"/>
        <v>6651</v>
      </c>
      <c r="G7" s="10">
        <f t="shared" si="5"/>
        <v>5542</v>
      </c>
      <c r="H7" s="14">
        <f t="shared" si="6"/>
        <v>4619</v>
      </c>
      <c r="I7" s="4" t="e">
        <f>#REF!</f>
        <v>#REF!</v>
      </c>
      <c r="J7" s="4" t="str">
        <f t="shared" si="7"/>
        <v>12.08.24</v>
      </c>
      <c r="O7">
        <v>0</v>
      </c>
      <c r="P7">
        <f t="shared" si="12"/>
        <v>0</v>
      </c>
      <c r="Q7">
        <f>22.35*10.764</f>
        <v>240.5754</v>
      </c>
      <c r="R7" s="2">
        <v>1600000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404.27789999999999</v>
      </c>
      <c r="C8" s="4">
        <f t="shared" si="9"/>
        <v>485.13347999999996</v>
      </c>
      <c r="D8" s="4">
        <f t="shared" si="2"/>
        <v>582.16017599999998</v>
      </c>
      <c r="E8" s="5">
        <f t="shared" si="3"/>
        <v>1900000</v>
      </c>
      <c r="F8" s="10">
        <f t="shared" si="4"/>
        <v>4700</v>
      </c>
      <c r="G8" s="10">
        <f t="shared" si="5"/>
        <v>3916</v>
      </c>
      <c r="H8" s="10">
        <f t="shared" si="6"/>
        <v>3264</v>
      </c>
      <c r="I8" s="4" t="e">
        <f>#REF!</f>
        <v>#REF!</v>
      </c>
      <c r="J8" s="4" t="str">
        <f t="shared" si="7"/>
        <v>28.03.24</v>
      </c>
      <c r="O8">
        <v>0</v>
      </c>
      <c r="P8">
        <f>45.07*10.764</f>
        <v>485.13347999999996</v>
      </c>
      <c r="Q8">
        <f t="shared" si="8"/>
        <v>404.27789999999999</v>
      </c>
      <c r="R8" s="2">
        <v>1900000</v>
      </c>
      <c r="S8" s="8" t="s">
        <v>22</v>
      </c>
      <c r="T8" s="8"/>
    </row>
    <row r="9" spans="1:20" x14ac:dyDescent="0.25">
      <c r="A9" s="4">
        <f t="shared" si="0"/>
        <v>0</v>
      </c>
      <c r="B9" s="4">
        <f t="shared" si="1"/>
        <v>283.33333333333337</v>
      </c>
      <c r="C9" s="4">
        <f t="shared" si="9"/>
        <v>340.00000000000006</v>
      </c>
      <c r="D9" s="4">
        <f t="shared" si="2"/>
        <v>408.00000000000006</v>
      </c>
      <c r="E9" s="5">
        <f t="shared" si="3"/>
        <v>1400000</v>
      </c>
      <c r="F9" s="10">
        <f t="shared" si="4"/>
        <v>4941</v>
      </c>
      <c r="G9" s="10">
        <f t="shared" si="5"/>
        <v>4118</v>
      </c>
      <c r="H9" s="10">
        <f t="shared" si="6"/>
        <v>3431</v>
      </c>
      <c r="I9" s="4" t="e">
        <f>#REF!</f>
        <v>#REF!</v>
      </c>
      <c r="J9" s="4">
        <f t="shared" si="7"/>
        <v>0</v>
      </c>
      <c r="O9">
        <v>0</v>
      </c>
      <c r="P9">
        <v>340</v>
      </c>
      <c r="Q9">
        <f t="shared" ref="Q9:Q11" si="13">P9/1.2</f>
        <v>283.33333333333337</v>
      </c>
      <c r="R9" s="2">
        <v>1400000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298.43190000000004</v>
      </c>
      <c r="C10" s="4">
        <f t="shared" si="9"/>
        <v>358.11828000000003</v>
      </c>
      <c r="D10" s="4">
        <f t="shared" si="2"/>
        <v>429.74193600000001</v>
      </c>
      <c r="E10" s="5">
        <f t="shared" si="3"/>
        <v>2000000</v>
      </c>
      <c r="F10" s="10">
        <f t="shared" si="4"/>
        <v>6702</v>
      </c>
      <c r="G10" s="10">
        <f t="shared" si="5"/>
        <v>5585</v>
      </c>
      <c r="H10" s="14">
        <f t="shared" si="6"/>
        <v>4654</v>
      </c>
      <c r="I10" s="4" t="e">
        <f>#REF!</f>
        <v>#REF!</v>
      </c>
      <c r="J10" s="4" t="str">
        <f t="shared" si="7"/>
        <v>27.12.23</v>
      </c>
      <c r="O10">
        <v>0</v>
      </c>
      <c r="P10">
        <f>33.27*10.764</f>
        <v>358.11828000000003</v>
      </c>
      <c r="Q10">
        <f t="shared" si="13"/>
        <v>298.43190000000004</v>
      </c>
      <c r="R10" s="2">
        <v>2000000</v>
      </c>
      <c r="S10" s="8" t="s">
        <v>23</v>
      </c>
      <c r="T10" s="8"/>
    </row>
    <row r="11" spans="1:20" x14ac:dyDescent="0.25">
      <c r="A11" s="4">
        <f t="shared" si="0"/>
        <v>0</v>
      </c>
      <c r="B11" s="4">
        <f t="shared" si="1"/>
        <v>269.09999999999997</v>
      </c>
      <c r="C11" s="4">
        <f t="shared" si="9"/>
        <v>322.91999999999996</v>
      </c>
      <c r="D11" s="4">
        <f t="shared" si="2"/>
        <v>387.50399999999996</v>
      </c>
      <c r="E11" s="5">
        <f t="shared" si="3"/>
        <v>1700000</v>
      </c>
      <c r="F11" s="10">
        <f t="shared" si="4"/>
        <v>6317</v>
      </c>
      <c r="G11" s="10">
        <f t="shared" si="5"/>
        <v>5264</v>
      </c>
      <c r="H11" s="10">
        <f t="shared" si="6"/>
        <v>4387</v>
      </c>
      <c r="I11" s="4" t="e">
        <f>#REF!</f>
        <v>#REF!</v>
      </c>
      <c r="J11" s="4" t="str">
        <f t="shared" si="7"/>
        <v>19.04.23</v>
      </c>
      <c r="O11">
        <v>0</v>
      </c>
      <c r="P11">
        <f>30*10.764</f>
        <v>322.91999999999996</v>
      </c>
      <c r="Q11">
        <f t="shared" si="13"/>
        <v>269.09999999999997</v>
      </c>
      <c r="R11" s="2">
        <v>1700000</v>
      </c>
      <c r="S11" s="8" t="s">
        <v>24</v>
      </c>
      <c r="T11" s="8"/>
    </row>
    <row r="12" spans="1:20" x14ac:dyDescent="0.25">
      <c r="A12" s="4">
        <f t="shared" si="0"/>
        <v>0</v>
      </c>
      <c r="B12" s="4">
        <f t="shared" si="1"/>
        <v>350</v>
      </c>
      <c r="C12" s="4">
        <f t="shared" si="9"/>
        <v>420</v>
      </c>
      <c r="D12" s="4">
        <f t="shared" si="2"/>
        <v>504</v>
      </c>
      <c r="E12" s="5">
        <f t="shared" si="3"/>
        <v>2400000</v>
      </c>
      <c r="F12" s="10">
        <f t="shared" si="4"/>
        <v>6857</v>
      </c>
      <c r="G12" s="10">
        <f t="shared" si="5"/>
        <v>5714</v>
      </c>
      <c r="H12" s="10">
        <f t="shared" si="6"/>
        <v>4762</v>
      </c>
      <c r="I12" s="4" t="e">
        <f>#REF!</f>
        <v>#REF!</v>
      </c>
      <c r="J12" s="4">
        <f t="shared" si="7"/>
        <v>0</v>
      </c>
      <c r="O12">
        <v>0</v>
      </c>
      <c r="P12">
        <f t="shared" ref="P12" si="14">O12/1.2</f>
        <v>0</v>
      </c>
      <c r="Q12">
        <v>350</v>
      </c>
      <c r="R12" s="2">
        <v>2400000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505</v>
      </c>
      <c r="C13" s="4">
        <f t="shared" si="9"/>
        <v>606</v>
      </c>
      <c r="D13" s="4">
        <f t="shared" si="2"/>
        <v>727.19999999999993</v>
      </c>
      <c r="E13" s="5">
        <f t="shared" si="3"/>
        <v>3500000</v>
      </c>
      <c r="F13" s="10">
        <f t="shared" si="4"/>
        <v>6931</v>
      </c>
      <c r="G13" s="10">
        <f t="shared" si="5"/>
        <v>5776</v>
      </c>
      <c r="H13" s="10">
        <f t="shared" si="6"/>
        <v>4813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5">O13/1.2</f>
        <v>0</v>
      </c>
      <c r="Q13">
        <v>505</v>
      </c>
      <c r="R13" s="2">
        <v>3500000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263.88888888888891</v>
      </c>
      <c r="C14" s="4">
        <f t="shared" si="9"/>
        <v>316.66666666666669</v>
      </c>
      <c r="D14" s="4">
        <f t="shared" ref="D14:D15" si="16">C14*1.2</f>
        <v>380</v>
      </c>
      <c r="E14" s="5">
        <f t="shared" ref="E14:E15" si="17">R14</f>
        <v>2200000</v>
      </c>
      <c r="F14" s="10">
        <f t="shared" ref="F14:F15" si="18">ROUND((E14/B14),0)</f>
        <v>8337</v>
      </c>
      <c r="G14" s="10">
        <f t="shared" ref="G14:G15" si="19">ROUND((E14/C14),0)</f>
        <v>6947</v>
      </c>
      <c r="H14" s="14">
        <f t="shared" ref="H14:H15" si="20">ROUND((E14/D14),0)</f>
        <v>5789</v>
      </c>
      <c r="I14" s="4" t="e">
        <f>#REF!</f>
        <v>#REF!</v>
      </c>
      <c r="J14" s="4">
        <f t="shared" ref="J14:J15" si="21">S14</f>
        <v>0</v>
      </c>
      <c r="O14">
        <v>380</v>
      </c>
      <c r="P14">
        <f t="shared" ref="P14:P15" si="22">O14/1.2</f>
        <v>316.66666666666669</v>
      </c>
      <c r="Q14">
        <f t="shared" ref="Q14:Q15" si="23">P14/1.2</f>
        <v>263.88888888888891</v>
      </c>
      <c r="R14" s="2">
        <v>2200000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208.33333333333334</v>
      </c>
      <c r="C15" s="4">
        <f t="shared" si="9"/>
        <v>250</v>
      </c>
      <c r="D15" s="4">
        <f t="shared" si="16"/>
        <v>300</v>
      </c>
      <c r="E15" s="5">
        <f t="shared" si="17"/>
        <v>1700000</v>
      </c>
      <c r="F15" s="10">
        <f t="shared" si="18"/>
        <v>8160</v>
      </c>
      <c r="G15" s="4">
        <f t="shared" si="19"/>
        <v>6800</v>
      </c>
      <c r="H15" s="10">
        <f t="shared" si="20"/>
        <v>5667</v>
      </c>
      <c r="I15" s="4" t="e">
        <f>#REF!</f>
        <v>#REF!</v>
      </c>
      <c r="J15" s="4">
        <f t="shared" si="21"/>
        <v>0</v>
      </c>
      <c r="O15">
        <v>300</v>
      </c>
      <c r="P15">
        <f t="shared" si="22"/>
        <v>250</v>
      </c>
      <c r="Q15">
        <f t="shared" si="23"/>
        <v>208.33333333333334</v>
      </c>
      <c r="R15" s="2">
        <v>1700000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338</v>
      </c>
      <c r="J18">
        <f>31.38*10.764</f>
        <v>337.77431999999999</v>
      </c>
    </row>
    <row r="19" spans="7:24" x14ac:dyDescent="0.25">
      <c r="H19" t="s">
        <v>15</v>
      </c>
      <c r="I19">
        <v>4800</v>
      </c>
    </row>
    <row r="20" spans="7:24" x14ac:dyDescent="0.25">
      <c r="H20" t="s">
        <v>16</v>
      </c>
      <c r="I20">
        <f>I19*I18</f>
        <v>1622400</v>
      </c>
    </row>
    <row r="21" spans="7:24" x14ac:dyDescent="0.25">
      <c r="P21" t="s">
        <v>17</v>
      </c>
    </row>
    <row r="22" spans="7:24" x14ac:dyDescent="0.25">
      <c r="G22" s="6"/>
      <c r="H22" s="6"/>
      <c r="P22">
        <v>9.5</v>
      </c>
      <c r="Q22">
        <v>9.1999999999999993</v>
      </c>
      <c r="R22">
        <f>Q22*P22</f>
        <v>87.399999999999991</v>
      </c>
    </row>
    <row r="23" spans="7:24" x14ac:dyDescent="0.25">
      <c r="H23" t="s">
        <v>18</v>
      </c>
      <c r="P23">
        <v>9.9</v>
      </c>
      <c r="Q23">
        <v>5.3</v>
      </c>
      <c r="R23">
        <f t="shared" ref="R23:R27" si="24">Q23*P23</f>
        <v>52.47</v>
      </c>
    </row>
    <row r="24" spans="7:24" x14ac:dyDescent="0.25">
      <c r="H24" s="4" t="s">
        <v>19</v>
      </c>
      <c r="P24" s="11">
        <v>8.6</v>
      </c>
      <c r="Q24" s="11">
        <v>8</v>
      </c>
      <c r="R24">
        <f t="shared" si="24"/>
        <v>68.8</v>
      </c>
      <c r="T24" s="11"/>
      <c r="U24" s="11"/>
      <c r="V24" s="11"/>
      <c r="W24" s="11"/>
      <c r="X24" s="11"/>
    </row>
    <row r="25" spans="7:24" x14ac:dyDescent="0.25">
      <c r="P25" s="11">
        <v>3.2</v>
      </c>
      <c r="Q25" s="13">
        <v>2.7</v>
      </c>
      <c r="R25">
        <f t="shared" si="24"/>
        <v>8.64</v>
      </c>
      <c r="T25" s="13"/>
      <c r="U25" s="13"/>
      <c r="V25" s="11"/>
      <c r="W25" s="11"/>
      <c r="X25" s="11"/>
    </row>
    <row r="26" spans="7:24" x14ac:dyDescent="0.25">
      <c r="P26" s="11">
        <v>3.7</v>
      </c>
      <c r="Q26" s="11">
        <v>3.2</v>
      </c>
      <c r="R26">
        <f t="shared" si="24"/>
        <v>11.840000000000002</v>
      </c>
      <c r="T26" s="11"/>
      <c r="U26" s="11"/>
      <c r="V26" s="11"/>
      <c r="W26" s="11"/>
      <c r="X26" s="11"/>
    </row>
    <row r="27" spans="7:24" x14ac:dyDescent="0.25">
      <c r="P27" s="11">
        <v>3</v>
      </c>
      <c r="Q27" s="11">
        <v>3.2</v>
      </c>
      <c r="R27">
        <f t="shared" si="24"/>
        <v>9.6000000000000014</v>
      </c>
      <c r="T27" s="11"/>
      <c r="U27" s="11"/>
      <c r="V27" s="11"/>
      <c r="W27" s="11"/>
      <c r="X27" s="11"/>
    </row>
    <row r="28" spans="7:24" x14ac:dyDescent="0.25">
      <c r="P28" s="11"/>
      <c r="Q28" s="11"/>
      <c r="R28" s="12">
        <f>SUM(R22:R27)</f>
        <v>238.75</v>
      </c>
      <c r="T28" s="12"/>
      <c r="U28" s="12"/>
      <c r="V28" s="11"/>
      <c r="W28" s="11"/>
      <c r="X28" s="11"/>
    </row>
    <row r="29" spans="7:24" x14ac:dyDescent="0.25">
      <c r="P29" s="11">
        <f>I18/R28</f>
        <v>1.4157068062827225</v>
      </c>
      <c r="Q29" s="11"/>
      <c r="R29" s="11">
        <v>6700</v>
      </c>
      <c r="T29" s="11"/>
      <c r="U29" s="11"/>
      <c r="V29" s="11"/>
      <c r="W29" s="11"/>
      <c r="X29" s="11"/>
    </row>
    <row r="30" spans="7:24" x14ac:dyDescent="0.25">
      <c r="P30" s="11"/>
      <c r="Q30" s="11"/>
      <c r="R30" s="11">
        <f>R29*R28</f>
        <v>1599625</v>
      </c>
      <c r="T30" s="11"/>
      <c r="U30" s="11"/>
      <c r="V30" s="11"/>
      <c r="W30" s="11"/>
      <c r="X30" s="11"/>
    </row>
    <row r="31" spans="7:24" x14ac:dyDescent="0.25">
      <c r="P31" s="11"/>
      <c r="Q31" s="11"/>
      <c r="R31" s="11">
        <f>R30/338</f>
        <v>4732.6183431952659</v>
      </c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AA57F-2790-4301-A334-185C1FC281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2" sqref="C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B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2024-09-24T08:22:39Z</dcterms:modified>
</cp:coreProperties>
</file>