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Deepak Bidlan - SBI\"/>
    </mc:Choice>
  </mc:AlternateContent>
  <xr:revisionPtr revIDLastSave="0" documentId="13_ncr:1_{DDCB021B-A43A-461B-80D5-92AACBE064F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6" i="4" l="1"/>
  <c r="F33" i="4"/>
  <c r="F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<sst xmlns="http://schemas.openxmlformats.org/spreadsheetml/2006/main" count="50" uniqueCount="43">
  <si>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</si>
  <si>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</si>
  <si>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</si>
  <si>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</si>
  <si>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</si>
  <si>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</si>
  <si>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</si>
  <si>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</si>
  <si>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</si>
  <si>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</si>
  <si>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</si>
  <si>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</si>
  <si>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</si>
  <si>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</si>
  <si>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</si>
  <si>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</si>
  <si>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</si>
  <si>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</si>
  <si>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</si>
  <si>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</si>
  <si>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</si>
  <si>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</si>
  <si>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</si>
  <si>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</si>
  <si>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</si>
  <si>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</si>
  <si>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</si>
  <si>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</si>
  <si>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</si>
  <si>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</si>
  <si>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</si>
  <si>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</si>
  <si>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</si>
  <si>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</si>
  <si>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</si>
  <si>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</si>
  <si>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</si>
  <si>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</si>
  <si>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rate on CA</t>
  </si>
  <si>
    <t>State Bank of India ( RACPC Ghatkopar (West)  - Deepak Bidlan</t>
  </si>
  <si>
    <t>Agree BUA</t>
  </si>
  <si>
    <t>Otla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</si>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</sst>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40</xdr:row>
      <xdr:rowOff>143895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AAB936-FE66-44CC-95F0-16BB05703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3066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248876</xdr:colOff>
      <xdr:row>43</xdr:row>
      <xdr:rowOff>58142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A2F368-6D81-4F83-9F86-A0EB64261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83276" cy="71066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40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BBDC96-C73C-4441-936B-BD3A46043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7592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48</xdr:row>
      <xdr:rowOff>144098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D04AF6-83E7-4B01-B6B8-A387FBE13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8764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191718</xdr:colOff>
      <xdr:row>53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0B53C1-02C5-4A14-89A8-DC293D412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26118" cy="8764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277455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D03649-CD8A-492E-BBD4-ABA72D2CC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11855" cy="88975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AEF94F-9E35-4A47-8E19-8C5AF159A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754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O13" sqref="O1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216.66666666666669</v>
      </c>
      <c r="C3" s="4">
        <f>B3*1.2</f>
        <v>260</v>
      </c>
      <c r="D3" s="4">
        <f t="shared" ref="D3:D14" si="2">C3*1.2</f>
        <v>312</v>
      </c>
      <c r="E3" s="5">
        <f t="shared" ref="E3:E14" si="3">R3</f>
        <v>3000000</v>
      </c>
      <c r="F3" s="9">
        <f t="shared" ref="F3:F14" si="4">ROUND((E3/B3),0)</f>
        <v>13846</v>
      </c>
      <c r="G3" s="9">
        <f t="shared" ref="G3:G14" si="5">ROUND((E3/C3),0)</f>
        <v>11538</v>
      </c>
      <c r="H3" s="9">
        <f t="shared" ref="H3:H14" si="6">ROUND((E3/D3),0)</f>
        <v>9615</v>
      </c>
      <c r="I3" s="4" t="e">
        <f>#REF!</f>
        <v>#REF!</v>
      </c>
      <c r="J3" s="4">
        <f t="shared" ref="J3:J14" si="7">S3</f>
        <v>0</v>
      </c>
      <c r="O3">
        <v>0</v>
      </c>
      <c r="P3">
        <v>260</v>
      </c>
      <c r="Q3">
        <f t="shared" ref="P3:Q14" si="8">P3/1.2</f>
        <v>216.66666666666669</v>
      </c>
      <c r="R3" s="2">
        <v>3000000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783.33333333333337</v>
      </c>
      <c r="C16" s="4">
        <f>B16*1.2</f>
        <v>940</v>
      </c>
      <c r="D16" s="4">
        <f t="shared" ref="D16:D28" si="34">C16*1.2</f>
        <v>1128</v>
      </c>
      <c r="E16" s="5">
        <f t="shared" ref="E16:E28" si="35">R16</f>
        <v>8100000</v>
      </c>
      <c r="F16" s="9">
        <f t="shared" ref="F16:F28" si="36">ROUND((E16/B16),0)</f>
        <v>10340</v>
      </c>
      <c r="G16" s="9">
        <f t="shared" ref="G16:G28" si="37">ROUND((E16/C16),0)</f>
        <v>8617</v>
      </c>
      <c r="H16" s="9">
        <f t="shared" ref="H16:H28" si="38">ROUND((E16/D16),0)</f>
        <v>7181</v>
      </c>
      <c r="I16" s="4" t="e">
        <f>#REF!</f>
        <v>#REF!</v>
      </c>
      <c r="J16" s="4">
        <f t="shared" ref="J16:J28" si="39">S16</f>
        <v>0</v>
      </c>
      <c r="O16">
        <v>0</v>
      </c>
      <c r="P16">
        <v>940</v>
      </c>
      <c r="Q16">
        <f t="shared" ref="P16:Q28" si="40">P16/1.2</f>
        <v>783.33333333333337</v>
      </c>
      <c r="R16" s="2">
        <v>8100000</v>
      </c>
    </row>
    <row r="17" spans="1:24" x14ac:dyDescent="0.25">
      <c r="A17" s="4">
        <f t="shared" si="32"/>
        <v>0</v>
      </c>
      <c r="B17" s="4">
        <f t="shared" si="33"/>
        <v>775</v>
      </c>
      <c r="C17" s="4">
        <f t="shared" ref="C17:C28" si="41">B17*1.2</f>
        <v>930</v>
      </c>
      <c r="D17" s="4">
        <f t="shared" si="34"/>
        <v>1116</v>
      </c>
      <c r="E17" s="5">
        <f t="shared" si="35"/>
        <v>8200000</v>
      </c>
      <c r="F17" s="9">
        <f t="shared" si="36"/>
        <v>10581</v>
      </c>
      <c r="G17" s="9">
        <f t="shared" si="37"/>
        <v>8817</v>
      </c>
      <c r="H17" s="9">
        <f t="shared" si="38"/>
        <v>7348</v>
      </c>
      <c r="I17" s="4" t="e">
        <f>#REF!</f>
        <v>#REF!</v>
      </c>
      <c r="J17" s="4">
        <f t="shared" si="39"/>
        <v>0</v>
      </c>
      <c r="O17">
        <v>0</v>
      </c>
      <c r="P17">
        <v>930</v>
      </c>
      <c r="Q17">
        <f t="shared" si="40"/>
        <v>775</v>
      </c>
      <c r="R17" s="2">
        <v>8200000</v>
      </c>
    </row>
    <row r="18" spans="1:24" x14ac:dyDescent="0.25">
      <c r="A18" s="4">
        <f t="shared" si="32"/>
        <v>0</v>
      </c>
      <c r="B18" s="4">
        <f t="shared" si="33"/>
        <v>190</v>
      </c>
      <c r="C18" s="4">
        <f t="shared" si="41"/>
        <v>228</v>
      </c>
      <c r="D18" s="4">
        <f t="shared" si="34"/>
        <v>273.59999999999997</v>
      </c>
      <c r="E18" s="5">
        <f t="shared" si="35"/>
        <v>2200000</v>
      </c>
      <c r="F18" s="9">
        <f t="shared" si="36"/>
        <v>11579</v>
      </c>
      <c r="G18" s="9">
        <f t="shared" si="37"/>
        <v>9649</v>
      </c>
      <c r="H18" s="9">
        <f t="shared" si="38"/>
        <v>8041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190</v>
      </c>
      <c r="R18" s="2">
        <v>2200000</v>
      </c>
    </row>
    <row r="19" spans="1:24" x14ac:dyDescent="0.25">
      <c r="A19" s="4">
        <f t="shared" si="32"/>
        <v>0</v>
      </c>
      <c r="B19" s="4">
        <f t="shared" si="33"/>
        <v>413</v>
      </c>
      <c r="C19" s="4">
        <f t="shared" si="41"/>
        <v>495.59999999999997</v>
      </c>
      <c r="D19" s="4">
        <f t="shared" si="34"/>
        <v>594.71999999999991</v>
      </c>
      <c r="E19" s="5">
        <f t="shared" si="35"/>
        <v>6000000</v>
      </c>
      <c r="F19" s="9">
        <f t="shared" si="36"/>
        <v>14528</v>
      </c>
      <c r="G19" s="9">
        <f t="shared" si="37"/>
        <v>12107</v>
      </c>
      <c r="H19" s="9">
        <f t="shared" si="38"/>
        <v>10089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413</v>
      </c>
      <c r="R19" s="2">
        <v>6000000</v>
      </c>
    </row>
    <row r="20" spans="1:24" x14ac:dyDescent="0.25">
      <c r="A20" s="4">
        <f t="shared" si="32"/>
        <v>0</v>
      </c>
      <c r="B20" s="4">
        <f t="shared" si="33"/>
        <v>600</v>
      </c>
      <c r="C20" s="4">
        <f t="shared" si="41"/>
        <v>720</v>
      </c>
      <c r="D20" s="4">
        <f t="shared" si="34"/>
        <v>864</v>
      </c>
      <c r="E20" s="5">
        <f t="shared" si="35"/>
        <v>8200000</v>
      </c>
      <c r="F20" s="9">
        <f t="shared" si="36"/>
        <v>13667</v>
      </c>
      <c r="G20" s="9">
        <f t="shared" si="37"/>
        <v>11389</v>
      </c>
      <c r="H20" s="9">
        <f t="shared" si="38"/>
        <v>9491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600</v>
      </c>
      <c r="R20" s="2">
        <v>8200000</v>
      </c>
    </row>
    <row r="21" spans="1:24" x14ac:dyDescent="0.25">
      <c r="A21" s="4">
        <f t="shared" si="32"/>
        <v>0</v>
      </c>
      <c r="B21" s="4">
        <f t="shared" si="33"/>
        <v>208.33333333333334</v>
      </c>
      <c r="C21" s="4">
        <f t="shared" si="41"/>
        <v>250</v>
      </c>
      <c r="D21" s="4">
        <f t="shared" si="34"/>
        <v>300</v>
      </c>
      <c r="E21" s="5">
        <f t="shared" si="35"/>
        <v>2500000</v>
      </c>
      <c r="F21" s="9">
        <f t="shared" si="36"/>
        <v>12000</v>
      </c>
      <c r="G21" s="9">
        <f t="shared" si="37"/>
        <v>10000</v>
      </c>
      <c r="H21" s="9">
        <f t="shared" si="38"/>
        <v>8333</v>
      </c>
      <c r="I21" s="4" t="e">
        <f>#REF!</f>
        <v>#REF!</v>
      </c>
      <c r="J21" s="4">
        <f t="shared" si="39"/>
        <v>0</v>
      </c>
      <c r="O21">
        <v>0</v>
      </c>
      <c r="P21">
        <v>250</v>
      </c>
      <c r="Q21">
        <f t="shared" si="40"/>
        <v>208.33333333333334</v>
      </c>
      <c r="R21" s="2">
        <v>2500000</v>
      </c>
    </row>
    <row r="22" spans="1:24" x14ac:dyDescent="0.25">
      <c r="A22" s="4">
        <f t="shared" ref="A22:A24" si="42">N22</f>
        <v>0</v>
      </c>
      <c r="B22" s="4">
        <f t="shared" ref="B22:B24" si="43">Q22</f>
        <v>312.5</v>
      </c>
      <c r="C22" s="4">
        <f t="shared" ref="C22:C24" si="44">B22*1.2</f>
        <v>375</v>
      </c>
      <c r="D22" s="4">
        <f t="shared" ref="D22:D24" si="45">C22*1.2</f>
        <v>450</v>
      </c>
      <c r="E22" s="5">
        <f t="shared" ref="E22:E24" si="46">R22</f>
        <v>4500000</v>
      </c>
      <c r="F22" s="9">
        <f t="shared" ref="F22:F24" si="47">ROUND((E22/B22),0)</f>
        <v>14400</v>
      </c>
      <c r="G22" s="9">
        <f t="shared" ref="G22:G24" si="48">ROUND((E22/C22),0)</f>
        <v>12000</v>
      </c>
      <c r="H22" s="9">
        <f t="shared" ref="H22:H24" si="49">ROUND((E22/D22),0)</f>
        <v>10000</v>
      </c>
      <c r="I22" s="4" t="e">
        <f>#REF!</f>
        <v>#REF!</v>
      </c>
      <c r="J22" s="4">
        <f t="shared" ref="J22:J24" si="50">S22</f>
        <v>0</v>
      </c>
      <c r="O22">
        <v>0</v>
      </c>
      <c r="P22">
        <v>375</v>
      </c>
      <c r="Q22">
        <f t="shared" ref="Q22:Q24" si="51">P22/1.2</f>
        <v>312.5</v>
      </c>
      <c r="R22" s="2">
        <v>4500000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ref="P22:P24" si="52">O23/1.2</f>
        <v>0</v>
      </c>
      <c r="Q23">
        <f t="shared" si="51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f t="shared" si="51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14000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D31" t="s">
        <v>40</v>
      </c>
      <c r="E31">
        <v>228</v>
      </c>
      <c r="S31" s="10"/>
      <c r="T31" s="10"/>
      <c r="U31" s="17" t="s">
        <v>15</v>
      </c>
      <c r="V31" s="18"/>
      <c r="W31" s="19">
        <f>W29-W30</f>
        <v>11500</v>
      </c>
      <c r="X31" s="22"/>
    </row>
    <row r="32" spans="1:24" ht="15.75" x14ac:dyDescent="0.25">
      <c r="D32" t="s">
        <v>41</v>
      </c>
      <c r="E32">
        <v>100</v>
      </c>
      <c r="F32" s="7">
        <f>E32*0.4</f>
        <v>40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F33" s="7">
        <f>E31+F32</f>
        <v>268</v>
      </c>
      <c r="S33" s="10"/>
      <c r="T33" s="10"/>
      <c r="U33" s="17" t="s">
        <v>17</v>
      </c>
      <c r="V33" s="23"/>
      <c r="W33" s="24">
        <f>X33-X34</f>
        <v>21</v>
      </c>
      <c r="X33" s="25">
        <v>2024</v>
      </c>
    </row>
    <row r="34" spans="6:25" ht="15.75" x14ac:dyDescent="0.25">
      <c r="S34" s="10"/>
      <c r="T34" s="10"/>
      <c r="U34" s="17" t="s">
        <v>18</v>
      </c>
      <c r="V34" s="23"/>
      <c r="W34" s="24">
        <f>W35-W33</f>
        <v>39</v>
      </c>
      <c r="X34" s="31">
        <v>2003</v>
      </c>
      <c r="Y34" t="s">
        <v>42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31.5</v>
      </c>
      <c r="X36" s="24"/>
    </row>
    <row r="37" spans="6:25" ht="15.75" x14ac:dyDescent="0.25">
      <c r="U37" s="17"/>
      <c r="V37" s="26"/>
      <c r="W37" s="27">
        <f>W36%</f>
        <v>0.315</v>
      </c>
      <c r="X37" s="27"/>
    </row>
    <row r="38" spans="6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787.5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1712.5</v>
      </c>
      <c r="X39" s="22"/>
    </row>
    <row r="40" spans="6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11500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13212.5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32</v>
      </c>
      <c r="V44" s="30"/>
      <c r="W44" s="25">
        <v>268</v>
      </c>
      <c r="X44" s="24"/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3540950</v>
      </c>
      <c r="X45" s="33"/>
    </row>
    <row r="46" spans="6:25" ht="15.75" x14ac:dyDescent="0.25">
      <c r="S46" s="11"/>
      <c r="T46" s="10"/>
      <c r="U46" s="17" t="s">
        <v>25</v>
      </c>
      <c r="V46" s="23"/>
      <c r="W46" s="34">
        <f>W45*0.95</f>
        <v>3363902.5</v>
      </c>
      <c r="X46" s="35"/>
    </row>
    <row r="47" spans="6:25" ht="15.75" x14ac:dyDescent="0.25">
      <c r="S47" s="10"/>
      <c r="T47" s="10"/>
      <c r="U47" s="17" t="s">
        <v>26</v>
      </c>
      <c r="V47" s="23"/>
      <c r="W47" s="34">
        <f>W45*0.8</f>
        <v>2832760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670000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7376.979166666667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5" sqref="Q1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6" sqref="S1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2024-09-23T09:25:15Z</dcterms:modified>
</cp:coreProperties>
</file>