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5"/>
  <workbookPr/>
  <mc:AlternateContent xmlns:mc="http://schemas.openxmlformats.org/markup-compatibility/2006">
    <mc:Choice Requires="x15">
      <x15ac:absPath xmlns:x15ac="http://schemas.microsoft.com/office/spreadsheetml/2010/11/ac" url="D:\Vaishali\UBI\Bhat Bazar\Pavan Kailashchand Kandodia\"/>
    </mc:Choice>
  </mc:AlternateContent>
  <xr:revisionPtr revIDLastSave="0" documentId="13_ncr:1_{D84557A4-2EF7-4F9D-A6A8-A34B470E17A1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H22" i="4" l="1"/>
  <c r="G28" i="4" l="1"/>
  <c r="O23" i="4"/>
  <c r="O24" i="4" s="1"/>
  <c r="O21" i="4"/>
  <c r="I24" i="4"/>
  <c r="P6" i="4" l="1"/>
  <c r="T5" i="4"/>
  <c r="P5" i="4"/>
  <c r="H20" i="4"/>
  <c r="I17" i="4"/>
  <c r="I18" i="4"/>
  <c r="Q12" i="4" l="1"/>
  <c r="P12" i="4"/>
  <c r="P11" i="4"/>
  <c r="Q11" i="4" s="1"/>
  <c r="P10" i="4"/>
  <c r="Q9" i="4"/>
  <c r="Q8" i="4"/>
  <c r="P7" i="4"/>
  <c r="Q6" i="4"/>
  <c r="Q5" i="4"/>
  <c r="P4" i="4"/>
  <c r="Q3" i="4"/>
  <c r="P2" i="4"/>
  <c r="C13" i="4"/>
  <c r="C14" i="4"/>
  <c r="C15" i="4"/>
  <c r="P13" i="4" l="1"/>
  <c r="Q13" i="4" s="1"/>
  <c r="J13" i="4" l="1"/>
  <c r="I13" i="4"/>
  <c r="E13" i="4"/>
  <c r="J12" i="4"/>
  <c r="I12" i="4"/>
  <c r="E12" i="4"/>
  <c r="J11" i="4"/>
  <c r="I11" i="4"/>
  <c r="E11" i="4"/>
  <c r="J10" i="4"/>
  <c r="I10" i="4"/>
  <c r="E10" i="4"/>
  <c r="J9" i="4"/>
  <c r="I9" i="4"/>
  <c r="E9" i="4"/>
  <c r="J8" i="4"/>
  <c r="I8" i="4"/>
  <c r="E8" i="4"/>
  <c r="J7" i="4"/>
  <c r="I7" i="4"/>
  <c r="E7" i="4"/>
  <c r="J6" i="4"/>
  <c r="I6" i="4"/>
  <c r="E6" i="4"/>
  <c r="J5" i="4"/>
  <c r="I5" i="4"/>
  <c r="E5" i="4"/>
  <c r="J4" i="4"/>
  <c r="I4" i="4"/>
  <c r="E4" i="4"/>
  <c r="J3" i="4"/>
  <c r="I3" i="4"/>
  <c r="E3" i="4"/>
  <c r="J2" i="4"/>
  <c r="I2" i="4"/>
  <c r="E2" i="4"/>
  <c r="P15" i="4" l="1"/>
  <c r="Q15" i="4" s="1"/>
  <c r="J15" i="4"/>
  <c r="I15" i="4"/>
  <c r="E15" i="4"/>
  <c r="A15" i="4"/>
  <c r="P14" i="4"/>
  <c r="Q14" i="4" s="1"/>
  <c r="J14" i="4"/>
  <c r="I14" i="4"/>
  <c r="E14" i="4"/>
  <c r="A14" i="4"/>
  <c r="A13" i="4"/>
  <c r="B12" i="4"/>
  <c r="C12" i="4" s="1"/>
  <c r="A12" i="4"/>
  <c r="B11" i="4"/>
  <c r="C11" i="4" s="1"/>
  <c r="A11" i="4"/>
  <c r="B10" i="4"/>
  <c r="C10" i="4" s="1"/>
  <c r="A10" i="4"/>
  <c r="B9" i="4"/>
  <c r="C9" i="4" s="1"/>
  <c r="A9" i="4"/>
  <c r="B8" i="4"/>
  <c r="C8" i="4" s="1"/>
  <c r="A8" i="4"/>
  <c r="A7" i="4"/>
  <c r="B6" i="4"/>
  <c r="C6" i="4" s="1"/>
  <c r="A6" i="4"/>
  <c r="B5" i="4"/>
  <c r="C5" i="4" s="1"/>
  <c r="A5" i="4"/>
  <c r="B4" i="4"/>
  <c r="C4" i="4" s="1"/>
  <c r="A4" i="4"/>
  <c r="B3" i="4"/>
  <c r="C3" i="4" s="1"/>
  <c r="A3" i="4"/>
  <c r="B2" i="4"/>
  <c r="C2" i="4" s="1"/>
  <c r="A2" i="4"/>
  <c r="G5" i="4" l="1"/>
  <c r="F8" i="4"/>
  <c r="F9" i="4"/>
  <c r="F10" i="4"/>
  <c r="F11" i="4"/>
  <c r="F12" i="4"/>
  <c r="F3" i="4"/>
  <c r="F4" i="4"/>
  <c r="F5" i="4"/>
  <c r="F6" i="4"/>
  <c r="F2" i="4"/>
  <c r="B13" i="4"/>
  <c r="B14" i="4"/>
  <c r="B15" i="4"/>
  <c r="B7" i="4"/>
  <c r="C7" i="4" s="1"/>
  <c r="F14" i="4" l="1"/>
  <c r="F13" i="4"/>
  <c r="D5" i="4"/>
  <c r="H5" i="4" s="1"/>
  <c r="D10" i="4"/>
  <c r="H10" i="4" s="1"/>
  <c r="G10" i="4"/>
  <c r="D9" i="4"/>
  <c r="H9" i="4" s="1"/>
  <c r="G9" i="4"/>
  <c r="D12" i="4"/>
  <c r="H12" i="4" s="1"/>
  <c r="G12" i="4"/>
  <c r="F7" i="4"/>
  <c r="D3" i="4"/>
  <c r="H3" i="4" s="1"/>
  <c r="G3" i="4"/>
  <c r="D11" i="4"/>
  <c r="H11" i="4" s="1"/>
  <c r="G11" i="4"/>
  <c r="D2" i="4"/>
  <c r="H2" i="4" s="1"/>
  <c r="G2" i="4"/>
  <c r="D4" i="4"/>
  <c r="H4" i="4" s="1"/>
  <c r="G4" i="4"/>
  <c r="D6" i="4"/>
  <c r="H6" i="4" s="1"/>
  <c r="G6" i="4"/>
  <c r="D8" i="4"/>
  <c r="H8" i="4" s="1"/>
  <c r="G8" i="4"/>
  <c r="D15" i="4"/>
  <c r="H15" i="4" s="1"/>
  <c r="G15" i="4"/>
  <c r="F15" i="4"/>
  <c r="D14" i="4"/>
  <c r="H14" i="4" s="1"/>
  <c r="G14" i="4"/>
  <c r="D13" i="4" l="1"/>
  <c r="H13" i="4" s="1"/>
  <c r="G13" i="4"/>
  <c r="D7" i="4"/>
  <c r="H7" i="4" s="1"/>
  <c r="G7" i="4"/>
</calcChain>
</file>

<file path=xl/sharedStrings.xml><?xml version="1.0" encoding="utf-8"?>
<sst xmlns="http://schemas.openxmlformats.org/spreadsheetml/2006/main" count="60" uniqueCount="27">
  <si>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</si>
  <si>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</si>
  <si>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</si>
  <si>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</si>
  <si>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</si>
  <si>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</si>
  <si>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</si>
  <si>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</si>
  <si>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</si>
  <si>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</si>
  <si>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</si>
  <si>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</si>
  <si>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</si>
  <si>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previous report  -  2019</t>
  </si>
  <si>
    <t>Office No. 22, 5th Floor, Haresh Chambers Premises CHSL, Village - Mandavi, Masjid BUnder, MUmbai, 400003</t>
  </si>
  <si>
    <t>bua</t>
  </si>
  <si>
    <t>rate</t>
  </si>
  <si>
    <t>fmv</t>
  </si>
  <si>
    <t>ca</t>
  </si>
  <si>
    <t>31.12.20</t>
  </si>
  <si>
    <t>25.04.22</t>
  </si>
  <si>
    <t>27370 on bua</t>
  </si>
  <si>
    <t>mca</t>
  </si>
  <si>
    <t>20000 to 22000 on bua - 45 to 50% loading</t>
  </si>
  <si>
    <t>society - 1970</t>
  </si>
  <si>
    <t>yoc</t>
  </si>
  <si>
    <t>interior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</si>
</sst>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0" fillId="3" borderId="0" xfId="0" applyFill="1"/>
    <xf numFmtId="0" fontId="1" fillId="3" borderId="0" xfId="0" applyFont="1" applyFill="1" applyAlignment="1">
      <alignment wrapText="1"/>
    </xf>
    <xf numFmtId="0" fontId="1" fillId="3" borderId="0" xfId="0" applyFont="1" applyFill="1"/>
    <xf numFmtId="0" fontId="0" fillId="2" borderId="0" xfId="0" applyFill="1"/>
    <xf numFmtId="0" fontId="2" fillId="2" borderId="0" xfId="0" applyFont="1" applyFill="1"/>
    <xf numFmtId="0" fontId="3" fillId="2" borderId="0" xfId="0" applyFont="1" applyFill="1"/>
    <xf numFmtId="0" fontId="2" fillId="2" borderId="0" xfId="0" applyFont="1" applyFill="1" applyAlignment="1">
      <alignment horizontal="center" vertical="center"/>
    </xf>
    <xf numFmtId="0" fontId="1" fillId="2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314325</xdr:colOff>
      <xdr:row>19</xdr:row>
      <xdr:rowOff>12732</xdr:rowOff>
    </xdr:from>
    <xdr:to>
      <xdr:col>24</xdr:col>
      <xdr:colOff>182009</xdr:colOff>
      <xdr:row>45</xdr:row>
      <xdr:rowOff>134229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4AAA91F-B375-4743-8C4D-E49E951504C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429625" y="4203732"/>
          <a:ext cx="5963684" cy="507449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344139</xdr:colOff>
      <xdr:row>48</xdr:row>
      <xdr:rowOff>1212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037BB92-1D90-42BF-ABBA-411F062FCEE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878539" cy="8688012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15</xdr:col>
      <xdr:colOff>344139</xdr:colOff>
      <xdr:row>51</xdr:row>
      <xdr:rowOff>86933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CB6C9D0-A9DF-4AF1-8AFC-39D1AAEC76A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8878539" cy="8659433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14</xdr:col>
      <xdr:colOff>325086</xdr:colOff>
      <xdr:row>46</xdr:row>
      <xdr:rowOff>77407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B807BFB-D6B7-431A-A4C7-851521CE61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8859486" cy="8649907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409575</xdr:colOff>
      <xdr:row>46</xdr:row>
      <xdr:rowOff>104775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22EF4A7-3DA9-4996-9EF6-F7C3C3AB65E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087975" cy="834390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29</xdr:col>
      <xdr:colOff>409575</xdr:colOff>
      <xdr:row>49</xdr:row>
      <xdr:rowOff>114300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5811744-7C05-4D5E-A2FA-E6D294CD4B5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18087975" cy="811530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20</xdr:col>
      <xdr:colOff>267928</xdr:colOff>
      <xdr:row>45</xdr:row>
      <xdr:rowOff>58354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A7D3449-5D73-4B61-B5FF-0D0833EFF9C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0"/>
          <a:ext cx="8802328" cy="863085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391771</xdr:colOff>
      <xdr:row>46</xdr:row>
      <xdr:rowOff>86933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99AAFEF-81CE-4474-BB07-F4A9DB63A87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926171" cy="8659433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353665</xdr:colOff>
      <xdr:row>46</xdr:row>
      <xdr:rowOff>115512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BFE2F01-45E9-499D-A58B-384B853BABC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888065" cy="8688012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372718</xdr:colOff>
      <xdr:row>46</xdr:row>
      <xdr:rowOff>86933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2740164-091E-44AF-BA70-8C78A2E2A3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907118" cy="865943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36"/>
  <sheetViews>
    <sheetView tabSelected="1" topLeftCell="E1" zoomScaleNormal="100" workbookViewId="0">
      <selection activeCell="J21" sqref="J21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7.7109375" style="7" customWidth="1"/>
    <col min="7" max="7" width="9.8554687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10.7109375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9" t="s">
        <v>11</v>
      </c>
      <c r="H1" s="9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x14ac:dyDescent="0.25">
      <c r="A2" s="4">
        <f t="shared" ref="A2:A15" si="0">N2</f>
        <v>0</v>
      </c>
      <c r="B2" s="4">
        <f t="shared" ref="B2:B15" si="1">Q2</f>
        <v>180</v>
      </c>
      <c r="C2" s="4">
        <f>B2*1.2</f>
        <v>216</v>
      </c>
      <c r="D2" s="4">
        <f t="shared" ref="D2:D13" si="2">C2*1.2</f>
        <v>259.2</v>
      </c>
      <c r="E2" s="5">
        <f t="shared" ref="E2:E13" si="3">R2</f>
        <v>10000000</v>
      </c>
      <c r="F2" s="10">
        <f t="shared" ref="F2:F13" si="4">ROUND((E2/B2),0)</f>
        <v>55556</v>
      </c>
      <c r="G2" s="10">
        <f t="shared" ref="G2:G13" si="5">ROUND((E2/C2),0)</f>
        <v>46296</v>
      </c>
      <c r="H2" s="10">
        <f t="shared" ref="H2:H13" si="6">ROUND((E2/D2),0)</f>
        <v>38580</v>
      </c>
      <c r="I2" s="4" t="e">
        <f>#REF!</f>
        <v>#REF!</v>
      </c>
      <c r="J2" s="4">
        <f t="shared" ref="J2:J13" si="7">S2</f>
        <v>0</v>
      </c>
      <c r="O2">
        <v>0</v>
      </c>
      <c r="P2">
        <f t="shared" ref="P2:P12" si="8">O2/1.2</f>
        <v>0</v>
      </c>
      <c r="Q2">
        <v>180</v>
      </c>
      <c r="R2" s="2">
        <v>10000000</v>
      </c>
      <c r="S2" s="8"/>
      <c r="T2" s="8"/>
    </row>
    <row r="3" spans="1:20" x14ac:dyDescent="0.25">
      <c r="A3" s="4">
        <f t="shared" si="0"/>
        <v>0</v>
      </c>
      <c r="B3" s="4">
        <f t="shared" si="1"/>
        <v>208.33333333333334</v>
      </c>
      <c r="C3" s="4">
        <f t="shared" ref="C3:C15" si="9">B3*1.2</f>
        <v>250</v>
      </c>
      <c r="D3" s="4">
        <f t="shared" si="2"/>
        <v>300</v>
      </c>
      <c r="E3" s="5">
        <f t="shared" si="3"/>
        <v>4000000</v>
      </c>
      <c r="F3" s="10">
        <f t="shared" si="4"/>
        <v>19200</v>
      </c>
      <c r="G3" s="10">
        <f t="shared" si="5"/>
        <v>16000</v>
      </c>
      <c r="H3" s="10">
        <f t="shared" si="6"/>
        <v>13333</v>
      </c>
      <c r="I3" s="4" t="e">
        <f>#REF!</f>
        <v>#REF!</v>
      </c>
      <c r="J3" s="4">
        <f t="shared" si="7"/>
        <v>0</v>
      </c>
      <c r="O3">
        <v>0</v>
      </c>
      <c r="P3">
        <v>250</v>
      </c>
      <c r="Q3">
        <f t="shared" ref="Q3:Q12" si="10">P3/1.2</f>
        <v>208.33333333333334</v>
      </c>
      <c r="R3" s="2">
        <v>4000000</v>
      </c>
      <c r="S3" s="8"/>
      <c r="T3" s="8"/>
    </row>
    <row r="4" spans="1:20" x14ac:dyDescent="0.25">
      <c r="A4" s="4">
        <f t="shared" si="0"/>
        <v>0</v>
      </c>
      <c r="B4" s="4">
        <f t="shared" si="1"/>
        <v>170</v>
      </c>
      <c r="C4" s="4">
        <f t="shared" si="9"/>
        <v>204</v>
      </c>
      <c r="D4" s="4">
        <f t="shared" si="2"/>
        <v>244.79999999999998</v>
      </c>
      <c r="E4" s="5">
        <f t="shared" si="3"/>
        <v>3400000</v>
      </c>
      <c r="F4" s="10">
        <f t="shared" si="4"/>
        <v>20000</v>
      </c>
      <c r="G4" s="10">
        <f t="shared" si="5"/>
        <v>16667</v>
      </c>
      <c r="H4" s="10">
        <f t="shared" si="6"/>
        <v>13889</v>
      </c>
      <c r="I4" s="4" t="e">
        <f>#REF!</f>
        <v>#REF!</v>
      </c>
      <c r="J4" s="4">
        <f t="shared" si="7"/>
        <v>0</v>
      </c>
      <c r="O4">
        <v>0</v>
      </c>
      <c r="P4">
        <f t="shared" si="8"/>
        <v>0</v>
      </c>
      <c r="Q4">
        <v>170</v>
      </c>
      <c r="R4" s="2">
        <v>3400000</v>
      </c>
      <c r="S4" s="8"/>
      <c r="T4" s="8"/>
    </row>
    <row r="5" spans="1:20" x14ac:dyDescent="0.25">
      <c r="A5" s="4">
        <f t="shared" si="0"/>
        <v>0</v>
      </c>
      <c r="B5" s="4">
        <f t="shared" si="1"/>
        <v>510.21359999999999</v>
      </c>
      <c r="C5" s="4">
        <f t="shared" si="9"/>
        <v>612.25631999999996</v>
      </c>
      <c r="D5" s="4">
        <f t="shared" si="2"/>
        <v>734.70758399999988</v>
      </c>
      <c r="E5" s="5">
        <f t="shared" si="3"/>
        <v>11000000</v>
      </c>
      <c r="F5" s="15">
        <f t="shared" si="4"/>
        <v>21560</v>
      </c>
      <c r="G5" s="10">
        <f t="shared" si="5"/>
        <v>17966</v>
      </c>
      <c r="H5" s="10">
        <f t="shared" si="6"/>
        <v>14972</v>
      </c>
      <c r="I5" s="4" t="e">
        <f>#REF!</f>
        <v>#REF!</v>
      </c>
      <c r="J5" s="4" t="str">
        <f t="shared" si="7"/>
        <v>31.12.20</v>
      </c>
      <c r="O5">
        <v>0</v>
      </c>
      <c r="P5">
        <f>56.88*10.764</f>
        <v>612.25631999999996</v>
      </c>
      <c r="Q5">
        <f t="shared" si="10"/>
        <v>510.21359999999999</v>
      </c>
      <c r="R5" s="2">
        <v>11000000</v>
      </c>
      <c r="S5" s="8" t="s">
        <v>19</v>
      </c>
      <c r="T5" s="8">
        <f>F5*1.4</f>
        <v>30183.999999999996</v>
      </c>
    </row>
    <row r="6" spans="1:20" x14ac:dyDescent="0.25">
      <c r="A6" s="4">
        <f t="shared" si="0"/>
        <v>0</v>
      </c>
      <c r="B6" s="4">
        <f t="shared" si="1"/>
        <v>150.06809999999999</v>
      </c>
      <c r="C6" s="4">
        <f t="shared" si="9"/>
        <v>180.08171999999999</v>
      </c>
      <c r="D6" s="4">
        <f t="shared" si="2"/>
        <v>216.09806399999999</v>
      </c>
      <c r="E6" s="5">
        <f t="shared" si="3"/>
        <v>3200000</v>
      </c>
      <c r="F6" s="15">
        <f t="shared" si="4"/>
        <v>21324</v>
      </c>
      <c r="G6" s="10">
        <f t="shared" si="5"/>
        <v>17770</v>
      </c>
      <c r="H6" s="10">
        <f t="shared" si="6"/>
        <v>14808</v>
      </c>
      <c r="I6" s="4" t="e">
        <f>#REF!</f>
        <v>#REF!</v>
      </c>
      <c r="J6" s="4" t="str">
        <f t="shared" si="7"/>
        <v>25.04.22</v>
      </c>
      <c r="O6">
        <v>0</v>
      </c>
      <c r="P6">
        <f>16.73*10.764</f>
        <v>180.08171999999999</v>
      </c>
      <c r="Q6">
        <f t="shared" si="10"/>
        <v>150.06809999999999</v>
      </c>
      <c r="R6" s="2">
        <v>3200000</v>
      </c>
      <c r="S6" s="8" t="s">
        <v>20</v>
      </c>
      <c r="T6" s="8"/>
    </row>
    <row r="7" spans="1:20" x14ac:dyDescent="0.25">
      <c r="A7" s="4">
        <f t="shared" si="0"/>
        <v>0</v>
      </c>
      <c r="B7" s="4">
        <f t="shared" si="1"/>
        <v>300</v>
      </c>
      <c r="C7" s="4">
        <f t="shared" si="9"/>
        <v>360</v>
      </c>
      <c r="D7" s="4">
        <f t="shared" si="2"/>
        <v>432</v>
      </c>
      <c r="E7" s="5">
        <f t="shared" si="3"/>
        <v>11100000</v>
      </c>
      <c r="F7" s="15">
        <f t="shared" si="4"/>
        <v>37000</v>
      </c>
      <c r="G7" s="10">
        <f t="shared" si="5"/>
        <v>30833</v>
      </c>
      <c r="H7" s="10">
        <f t="shared" si="6"/>
        <v>25694</v>
      </c>
      <c r="I7" s="4" t="e">
        <f>#REF!</f>
        <v>#REF!</v>
      </c>
      <c r="J7" s="4">
        <f t="shared" si="7"/>
        <v>0</v>
      </c>
      <c r="O7">
        <v>0</v>
      </c>
      <c r="P7">
        <f t="shared" si="8"/>
        <v>0</v>
      </c>
      <c r="Q7">
        <v>300</v>
      </c>
      <c r="R7" s="2">
        <v>11100000</v>
      </c>
      <c r="S7" s="8"/>
      <c r="T7" s="8"/>
    </row>
    <row r="8" spans="1:20" x14ac:dyDescent="0.25">
      <c r="A8" s="4">
        <f t="shared" si="0"/>
        <v>0</v>
      </c>
      <c r="B8" s="4">
        <f t="shared" si="1"/>
        <v>258.33333333333337</v>
      </c>
      <c r="C8" s="4">
        <f t="shared" si="9"/>
        <v>310.00000000000006</v>
      </c>
      <c r="D8" s="4">
        <f t="shared" si="2"/>
        <v>372.00000000000006</v>
      </c>
      <c r="E8" s="5">
        <f t="shared" si="3"/>
        <v>7000000</v>
      </c>
      <c r="F8" s="10">
        <f t="shared" si="4"/>
        <v>27097</v>
      </c>
      <c r="G8" s="10">
        <f t="shared" si="5"/>
        <v>22581</v>
      </c>
      <c r="H8" s="10">
        <f t="shared" si="6"/>
        <v>18817</v>
      </c>
      <c r="I8" s="4" t="e">
        <f>#REF!</f>
        <v>#REF!</v>
      </c>
      <c r="J8" s="4">
        <f t="shared" si="7"/>
        <v>0</v>
      </c>
      <c r="O8">
        <v>0</v>
      </c>
      <c r="P8">
        <v>310</v>
      </c>
      <c r="Q8">
        <f t="shared" si="10"/>
        <v>258.33333333333337</v>
      </c>
      <c r="R8" s="2">
        <v>7000000</v>
      </c>
      <c r="S8" s="8"/>
      <c r="T8" s="8"/>
    </row>
    <row r="9" spans="1:20" x14ac:dyDescent="0.25">
      <c r="A9" s="4">
        <f t="shared" si="0"/>
        <v>0</v>
      </c>
      <c r="B9" s="4">
        <f t="shared" si="1"/>
        <v>233.33333333333334</v>
      </c>
      <c r="C9" s="4">
        <f t="shared" si="9"/>
        <v>280</v>
      </c>
      <c r="D9" s="4">
        <f t="shared" si="2"/>
        <v>336</v>
      </c>
      <c r="E9" s="5">
        <f t="shared" si="3"/>
        <v>7000000</v>
      </c>
      <c r="F9" s="10">
        <f t="shared" si="4"/>
        <v>30000</v>
      </c>
      <c r="G9" s="10">
        <f t="shared" si="5"/>
        <v>25000</v>
      </c>
      <c r="H9" s="10">
        <f t="shared" si="6"/>
        <v>20833</v>
      </c>
      <c r="I9" s="4" t="e">
        <f>#REF!</f>
        <v>#REF!</v>
      </c>
      <c r="J9" s="4">
        <f t="shared" si="7"/>
        <v>0</v>
      </c>
      <c r="O9">
        <v>0</v>
      </c>
      <c r="P9">
        <v>280</v>
      </c>
      <c r="Q9">
        <f t="shared" si="10"/>
        <v>233.33333333333334</v>
      </c>
      <c r="R9" s="2">
        <v>7000000</v>
      </c>
      <c r="S9" s="8"/>
      <c r="T9" s="8"/>
    </row>
    <row r="10" spans="1:20" x14ac:dyDescent="0.25">
      <c r="A10" s="4">
        <f t="shared" si="0"/>
        <v>0</v>
      </c>
      <c r="B10" s="4">
        <f t="shared" si="1"/>
        <v>250</v>
      </c>
      <c r="C10" s="4">
        <f t="shared" si="9"/>
        <v>300</v>
      </c>
      <c r="D10" s="4">
        <f t="shared" si="2"/>
        <v>360</v>
      </c>
      <c r="E10" s="5">
        <f t="shared" si="3"/>
        <v>10000000</v>
      </c>
      <c r="F10" s="15">
        <f t="shared" si="4"/>
        <v>40000</v>
      </c>
      <c r="G10" s="10">
        <f t="shared" si="5"/>
        <v>33333</v>
      </c>
      <c r="H10" s="10">
        <f t="shared" si="6"/>
        <v>27778</v>
      </c>
      <c r="I10" s="4" t="e">
        <f>#REF!</f>
        <v>#REF!</v>
      </c>
      <c r="J10" s="4">
        <f t="shared" si="7"/>
        <v>0</v>
      </c>
      <c r="O10">
        <v>0</v>
      </c>
      <c r="P10">
        <f t="shared" si="8"/>
        <v>0</v>
      </c>
      <c r="Q10">
        <v>250</v>
      </c>
      <c r="R10" s="2">
        <v>10000000</v>
      </c>
      <c r="S10" s="8"/>
      <c r="T10" s="8"/>
    </row>
    <row r="11" spans="1:20" x14ac:dyDescent="0.25">
      <c r="A11" s="4">
        <f t="shared" si="0"/>
        <v>0</v>
      </c>
      <c r="B11" s="4">
        <f t="shared" si="1"/>
        <v>0</v>
      </c>
      <c r="C11" s="4">
        <f t="shared" si="9"/>
        <v>0</v>
      </c>
      <c r="D11" s="4">
        <f t="shared" si="2"/>
        <v>0</v>
      </c>
      <c r="E11" s="5">
        <f t="shared" si="3"/>
        <v>0</v>
      </c>
      <c r="F11" s="10" t="e">
        <f t="shared" si="4"/>
        <v>#DIV/0!</v>
      </c>
      <c r="G11" s="10" t="e">
        <f t="shared" si="5"/>
        <v>#DIV/0!</v>
      </c>
      <c r="H11" s="10" t="e">
        <f t="shared" si="6"/>
        <v>#DIV/0!</v>
      </c>
      <c r="I11" s="4" t="e">
        <f>#REF!</f>
        <v>#REF!</v>
      </c>
      <c r="J11" s="4">
        <f t="shared" si="7"/>
        <v>0</v>
      </c>
      <c r="O11">
        <v>0</v>
      </c>
      <c r="P11">
        <f t="shared" si="8"/>
        <v>0</v>
      </c>
      <c r="Q11">
        <f t="shared" si="10"/>
        <v>0</v>
      </c>
      <c r="R11" s="2">
        <v>0</v>
      </c>
      <c r="S11" s="8"/>
      <c r="T11" s="8"/>
    </row>
    <row r="12" spans="1:20" x14ac:dyDescent="0.25">
      <c r="A12" s="4">
        <f t="shared" si="0"/>
        <v>0</v>
      </c>
      <c r="B12" s="4">
        <f t="shared" si="1"/>
        <v>0</v>
      </c>
      <c r="C12" s="4">
        <f t="shared" si="9"/>
        <v>0</v>
      </c>
      <c r="D12" s="4">
        <f t="shared" si="2"/>
        <v>0</v>
      </c>
      <c r="E12" s="5">
        <f t="shared" si="3"/>
        <v>0</v>
      </c>
      <c r="F12" s="10" t="e">
        <f t="shared" si="4"/>
        <v>#DIV/0!</v>
      </c>
      <c r="G12" s="10" t="e">
        <f t="shared" si="5"/>
        <v>#DIV/0!</v>
      </c>
      <c r="H12" s="10" t="e">
        <f t="shared" si="6"/>
        <v>#DIV/0!</v>
      </c>
      <c r="I12" s="4" t="e">
        <f>#REF!</f>
        <v>#REF!</v>
      </c>
      <c r="J12" s="4">
        <f t="shared" si="7"/>
        <v>0</v>
      </c>
      <c r="O12">
        <v>0</v>
      </c>
      <c r="P12">
        <f t="shared" si="8"/>
        <v>0</v>
      </c>
      <c r="Q12">
        <f t="shared" si="10"/>
        <v>0</v>
      </c>
      <c r="R12" s="2">
        <v>0</v>
      </c>
      <c r="S12" s="8"/>
      <c r="T12" s="8"/>
    </row>
    <row r="13" spans="1:20" x14ac:dyDescent="0.25">
      <c r="A13" s="4">
        <f t="shared" si="0"/>
        <v>0</v>
      </c>
      <c r="B13" s="4">
        <f t="shared" si="1"/>
        <v>0</v>
      </c>
      <c r="C13" s="4">
        <f t="shared" si="9"/>
        <v>0</v>
      </c>
      <c r="D13" s="4">
        <f t="shared" si="2"/>
        <v>0</v>
      </c>
      <c r="E13" s="5">
        <f t="shared" si="3"/>
        <v>0</v>
      </c>
      <c r="F13" s="10" t="e">
        <f t="shared" si="4"/>
        <v>#DIV/0!</v>
      </c>
      <c r="G13" s="10" t="e">
        <f t="shared" si="5"/>
        <v>#DIV/0!</v>
      </c>
      <c r="H13" s="10" t="e">
        <f t="shared" si="6"/>
        <v>#DIV/0!</v>
      </c>
      <c r="I13" s="4" t="e">
        <f>#REF!</f>
        <v>#REF!</v>
      </c>
      <c r="J13" s="4">
        <f t="shared" si="7"/>
        <v>0</v>
      </c>
      <c r="O13">
        <v>0</v>
      </c>
      <c r="P13">
        <f t="shared" ref="P13" si="11">O13/1.2</f>
        <v>0</v>
      </c>
      <c r="Q13">
        <f t="shared" ref="Q13" si="12">P13/1.2</f>
        <v>0</v>
      </c>
      <c r="R13" s="2">
        <v>0</v>
      </c>
      <c r="S13" s="8"/>
      <c r="T13" s="8"/>
    </row>
    <row r="14" spans="1:20" x14ac:dyDescent="0.25">
      <c r="A14" s="4">
        <f t="shared" si="0"/>
        <v>0</v>
      </c>
      <c r="B14" s="4">
        <f t="shared" si="1"/>
        <v>0</v>
      </c>
      <c r="C14" s="4">
        <f t="shared" si="9"/>
        <v>0</v>
      </c>
      <c r="D14" s="4">
        <f t="shared" ref="D14:D15" si="13">C14*1.2</f>
        <v>0</v>
      </c>
      <c r="E14" s="5">
        <f t="shared" ref="E14:E15" si="14">R14</f>
        <v>0</v>
      </c>
      <c r="F14" s="10" t="e">
        <f t="shared" ref="F14:F15" si="15">ROUND((E14/B14),0)</f>
        <v>#DIV/0!</v>
      </c>
      <c r="G14" s="10" t="e">
        <f t="shared" ref="G14:G15" si="16">ROUND((E14/C14),0)</f>
        <v>#DIV/0!</v>
      </c>
      <c r="H14" s="4" t="e">
        <f t="shared" ref="H14:H15" si="17">ROUND((E14/D14),0)</f>
        <v>#DIV/0!</v>
      </c>
      <c r="I14" s="4" t="e">
        <f>#REF!</f>
        <v>#REF!</v>
      </c>
      <c r="J14" s="4">
        <f t="shared" ref="J14:J15" si="18">S14</f>
        <v>0</v>
      </c>
      <c r="O14">
        <v>0</v>
      </c>
      <c r="P14">
        <f t="shared" ref="P14:P15" si="19">O14/1.2</f>
        <v>0</v>
      </c>
      <c r="Q14">
        <f t="shared" ref="Q14:Q15" si="20">P14/1.2</f>
        <v>0</v>
      </c>
      <c r="R14" s="2">
        <v>0</v>
      </c>
      <c r="S14" s="8"/>
      <c r="T14" s="8"/>
    </row>
    <row r="15" spans="1:20" x14ac:dyDescent="0.25">
      <c r="A15" s="4">
        <f t="shared" si="0"/>
        <v>0</v>
      </c>
      <c r="B15" s="4">
        <f t="shared" si="1"/>
        <v>0</v>
      </c>
      <c r="C15" s="4">
        <f t="shared" si="9"/>
        <v>0</v>
      </c>
      <c r="D15" s="4">
        <f t="shared" si="13"/>
        <v>0</v>
      </c>
      <c r="E15" s="5">
        <f t="shared" si="14"/>
        <v>0</v>
      </c>
      <c r="F15" s="10" t="e">
        <f t="shared" si="15"/>
        <v>#DIV/0!</v>
      </c>
      <c r="G15" s="4" t="e">
        <f t="shared" si="16"/>
        <v>#DIV/0!</v>
      </c>
      <c r="H15" s="4" t="e">
        <f t="shared" si="17"/>
        <v>#DIV/0!</v>
      </c>
      <c r="I15" s="4" t="e">
        <f>#REF!</f>
        <v>#REF!</v>
      </c>
      <c r="J15" s="4">
        <f t="shared" si="18"/>
        <v>0</v>
      </c>
      <c r="O15">
        <v>0</v>
      </c>
      <c r="P15">
        <f t="shared" si="19"/>
        <v>0</v>
      </c>
      <c r="Q15">
        <f t="shared" si="20"/>
        <v>0</v>
      </c>
      <c r="R15" s="2">
        <v>0</v>
      </c>
      <c r="S15" s="8"/>
      <c r="T15" s="8"/>
    </row>
    <row r="16" spans="1:20" x14ac:dyDescent="0.25">
      <c r="G16" t="s">
        <v>14</v>
      </c>
    </row>
    <row r="17" spans="7:24" x14ac:dyDescent="0.25">
      <c r="G17" t="s">
        <v>18</v>
      </c>
      <c r="H17">
        <v>190</v>
      </c>
      <c r="I17">
        <f>I18/H17</f>
        <v>1.2004692631578946</v>
      </c>
    </row>
    <row r="18" spans="7:24" x14ac:dyDescent="0.25">
      <c r="G18" t="s">
        <v>15</v>
      </c>
      <c r="H18">
        <v>228</v>
      </c>
      <c r="I18">
        <f>21.19*10.764</f>
        <v>228.08915999999999</v>
      </c>
    </row>
    <row r="19" spans="7:24" x14ac:dyDescent="0.25">
      <c r="G19" t="s">
        <v>16</v>
      </c>
      <c r="H19">
        <v>34800</v>
      </c>
      <c r="Q19" t="s">
        <v>13</v>
      </c>
      <c r="S19" t="s">
        <v>21</v>
      </c>
    </row>
    <row r="20" spans="7:24" x14ac:dyDescent="0.25">
      <c r="G20" t="s">
        <v>17</v>
      </c>
      <c r="H20">
        <f>H19*H17</f>
        <v>6612000</v>
      </c>
      <c r="O20">
        <v>190</v>
      </c>
    </row>
    <row r="21" spans="7:24" x14ac:dyDescent="0.25">
      <c r="G21" t="s">
        <v>26</v>
      </c>
      <c r="H21">
        <v>250000</v>
      </c>
      <c r="O21">
        <f>O20*1.45</f>
        <v>275.5</v>
      </c>
    </row>
    <row r="22" spans="7:24" x14ac:dyDescent="0.25">
      <c r="G22" s="6"/>
      <c r="H22" s="6">
        <f>H21+H20</f>
        <v>6862000</v>
      </c>
      <c r="O22">
        <v>24000</v>
      </c>
    </row>
    <row r="23" spans="7:24" x14ac:dyDescent="0.25">
      <c r="G23" t="s">
        <v>22</v>
      </c>
      <c r="O23">
        <f>O22*O21</f>
        <v>6612000</v>
      </c>
    </row>
    <row r="24" spans="7:24" x14ac:dyDescent="0.25">
      <c r="G24">
        <v>19.5</v>
      </c>
      <c r="H24">
        <v>9.7899999999999991</v>
      </c>
      <c r="I24">
        <f>H24*G24</f>
        <v>190.90499999999997</v>
      </c>
      <c r="O24">
        <f>O23/190</f>
        <v>34800</v>
      </c>
      <c r="P24" s="11"/>
      <c r="Q24" s="11"/>
      <c r="R24" s="13"/>
      <c r="T24" s="11"/>
      <c r="U24" s="11"/>
      <c r="V24" s="11"/>
      <c r="W24" s="11"/>
      <c r="X24" s="11"/>
    </row>
    <row r="25" spans="7:24" x14ac:dyDescent="0.25">
      <c r="P25" s="11"/>
      <c r="Q25" s="14"/>
      <c r="R25" s="14"/>
      <c r="T25" s="14"/>
      <c r="U25" s="14"/>
      <c r="V25" s="11"/>
      <c r="W25" s="11"/>
      <c r="X25" s="11"/>
    </row>
    <row r="26" spans="7:24" x14ac:dyDescent="0.25">
      <c r="G26" t="s">
        <v>23</v>
      </c>
      <c r="P26" s="11"/>
      <c r="Q26" s="11"/>
      <c r="R26" s="11"/>
      <c r="T26" s="11"/>
      <c r="U26" s="11"/>
      <c r="V26" s="11"/>
      <c r="W26" s="11"/>
      <c r="X26" s="11"/>
    </row>
    <row r="27" spans="7:24" x14ac:dyDescent="0.25">
      <c r="G27" t="s">
        <v>24</v>
      </c>
      <c r="P27" s="11"/>
      <c r="Q27" s="11"/>
      <c r="R27" s="11"/>
      <c r="T27" s="11"/>
      <c r="U27" s="11"/>
      <c r="V27" s="11"/>
      <c r="W27" s="11"/>
      <c r="X27" s="11"/>
    </row>
    <row r="28" spans="7:24" x14ac:dyDescent="0.25">
      <c r="G28">
        <f>2024-1970</f>
        <v>54</v>
      </c>
      <c r="H28" t="s">
        <v>25</v>
      </c>
      <c r="P28" s="11"/>
      <c r="Q28" s="11"/>
      <c r="R28" s="12"/>
      <c r="T28" s="12"/>
      <c r="U28" s="12"/>
      <c r="V28" s="11"/>
      <c r="W28" s="11"/>
      <c r="X28" s="11"/>
    </row>
    <row r="29" spans="7:24" x14ac:dyDescent="0.25">
      <c r="P29" s="11"/>
      <c r="Q29" s="11"/>
      <c r="R29" s="11"/>
      <c r="T29" s="11"/>
      <c r="U29" s="11"/>
      <c r="V29" s="11"/>
      <c r="W29" s="11"/>
      <c r="X29" s="11"/>
    </row>
    <row r="30" spans="7:24" x14ac:dyDescent="0.25">
      <c r="P30" s="11"/>
      <c r="Q30" s="11"/>
      <c r="R30" s="11"/>
      <c r="T30" s="11"/>
      <c r="U30" s="11"/>
      <c r="V30" s="11"/>
      <c r="W30" s="11"/>
      <c r="X30" s="11"/>
    </row>
    <row r="31" spans="7:24" x14ac:dyDescent="0.25">
      <c r="P31" s="11"/>
      <c r="Q31" s="11"/>
      <c r="R31" s="11"/>
      <c r="T31" s="11"/>
      <c r="U31" s="11"/>
      <c r="V31" s="11"/>
      <c r="W31" s="11"/>
      <c r="X31" s="11"/>
    </row>
    <row r="32" spans="7:24" x14ac:dyDescent="0.25">
      <c r="P32" s="11"/>
      <c r="Q32" s="11"/>
      <c r="R32" s="11"/>
      <c r="S32" s="6"/>
      <c r="T32" s="11"/>
      <c r="U32" s="11"/>
      <c r="V32" s="11"/>
      <c r="W32" s="11"/>
      <c r="X32" s="11"/>
    </row>
    <row r="33" spans="16:24" x14ac:dyDescent="0.25">
      <c r="P33" s="11"/>
      <c r="Q33" s="11"/>
      <c r="R33" s="11"/>
      <c r="S33" s="6"/>
      <c r="T33" s="11"/>
      <c r="U33" s="11"/>
      <c r="V33" s="11"/>
      <c r="W33" s="11"/>
      <c r="X33" s="11"/>
    </row>
    <row r="34" spans="16:24" x14ac:dyDescent="0.25">
      <c r="Q34" s="11"/>
      <c r="R34" s="11"/>
    </row>
    <row r="35" spans="16:24" x14ac:dyDescent="0.25">
      <c r="Q35" s="11"/>
      <c r="R35" s="11"/>
      <c r="T35" s="6"/>
    </row>
    <row r="36" spans="16:24" x14ac:dyDescent="0.25">
      <c r="P36" s="11"/>
      <c r="Q36" s="11"/>
      <c r="R36" s="11"/>
      <c r="S36" s="6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3"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A2" sqref="A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7" zoomScaleNormal="100" workbookViewId="0">
      <selection activeCell="A8" sqref="A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G1" sqref="G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B2" sqref="B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manoj chalikwar</cp:lastModifiedBy>
  <cp:lastPrinted>2019-11-05T06:14:02Z</cp:lastPrinted>
  <dcterms:created xsi:type="dcterms:W3CDTF">2018-02-17T10:36:41Z</dcterms:created>
  <dcterms:modified xsi:type="dcterms:W3CDTF">2024-09-30T05:00:16Z</dcterms:modified>
</cp:coreProperties>
</file>