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UBI\Bhat Bazar\Pavan Kailashchand Kandodia\"/>
    </mc:Choice>
  </mc:AlternateContent>
  <xr:revisionPtr revIDLastSave="0" documentId="13_ncr:1_{32322B14-641D-4FBE-A0F0-19A6BD316FD2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6" i="4" l="1"/>
  <c r="T5" i="4"/>
  <c r="P5" i="4"/>
  <c r="H20" i="4"/>
  <c r="I17" i="4"/>
  <c r="I18" i="4"/>
  <c r="Q12" i="4" l="1"/>
  <c r="P12" i="4"/>
  <c r="P11" i="4"/>
  <c r="Q11" i="4" s="1"/>
  <c r="Q10" i="4"/>
  <c r="P10" i="4"/>
  <c r="P9" i="4"/>
  <c r="Q9" i="4" s="1"/>
  <c r="Q8" i="4"/>
  <c r="P8" i="4"/>
  <c r="P7" i="4"/>
  <c r="Q6" i="4"/>
  <c r="Q5" i="4"/>
  <c r="P4" i="4"/>
  <c r="Q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<sst xmlns="http://schemas.openxmlformats.org/spreadsheetml/2006/main" count="25" uniqueCount="22">
  <si>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</si>
  <si>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</si>
  <si>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</si>
  <si>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</si>
  <si>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</si>
  <si>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</si>
  <si>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</si>
  <si>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</si>
  <si>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</si>
  <si>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</si>
  <si>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</si>
  <si>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</si>
  <si>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</si>
  <si>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previous report  -  2019</t>
  </si>
  <si>
    <t>Office No. 22, 5th Floor, Haresh Chambers Premises CHSL, Village - Mandavi, Masjid BUnder, MUmbai, 400003</t>
  </si>
  <si>
    <t>bua</t>
  </si>
  <si>
    <t>rate</t>
  </si>
  <si>
    <t>fmv</t>
  </si>
  <si>
    <t>ca</t>
  </si>
  <si>
    <t>31.12.20</t>
  </si>
  <si>
    <t>25.04.22</t>
  </si>
  <si>
    <t>27370 on 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</si>
</sst>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476250</xdr:colOff>
      <xdr:row>19</xdr:row>
      <xdr:rowOff>88932</xdr:rowOff>
    </xdr:from>
    <xdr:to>
      <xdr:col>21</xdr:col>
      <xdr:colOff>477284</xdr:colOff>
      <xdr:row>46</xdr:row>
      <xdr:rowOff>19929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AAA91F-B375-4743-8C4D-E49E95150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96100" y="4279932"/>
          <a:ext cx="5963684" cy="50744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344139</xdr:colOff>
      <xdr:row>48</xdr:row>
      <xdr:rowOff>1212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37BB92-1D90-42BF-ABBA-411F062FC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78539" cy="86880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344139</xdr:colOff>
      <xdr:row>51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B6C9D0-A9DF-4AF1-8AFC-39D1AAEC7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78539" cy="8659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325086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807BFB-D6B7-431A-A4C7-851521CE6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59486" cy="8649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46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2EF4A7-3DA9-4996-9EF6-F7C3C3AB6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3439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409575</xdr:colOff>
      <xdr:row>49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811744-7C05-4D5E-A2FA-E6D294CD4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87975" cy="81153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267928</xdr:colOff>
      <xdr:row>45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7D3449-5D73-4B61-B5FF-0D0833EFF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02328" cy="86308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E1" zoomScaleNormal="100" workbookViewId="0">
      <selection activeCell="U14" sqref="U1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0.710937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180</v>
      </c>
      <c r="C2" s="4">
        <f>B2*1.2</f>
        <v>216</v>
      </c>
      <c r="D2" s="4">
        <f t="shared" ref="D2:D13" si="2">C2*1.2</f>
        <v>259.2</v>
      </c>
      <c r="E2" s="5">
        <f t="shared" ref="E2:E13" si="3">R2</f>
        <v>10000000</v>
      </c>
      <c r="F2" s="10">
        <f t="shared" ref="F2:F13" si="4">ROUND((E2/B2),0)</f>
        <v>55556</v>
      </c>
      <c r="G2" s="10">
        <f t="shared" ref="G2:G13" si="5">ROUND((E2/C2),0)</f>
        <v>46296</v>
      </c>
      <c r="H2" s="10">
        <f t="shared" ref="H2:H13" si="6">ROUND((E2/D2),0)</f>
        <v>38580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180</v>
      </c>
      <c r="R2" s="2">
        <v>10000000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208.33333333333334</v>
      </c>
      <c r="C3" s="4">
        <f t="shared" ref="C3:C15" si="9">B3*1.2</f>
        <v>250</v>
      </c>
      <c r="D3" s="4">
        <f t="shared" si="2"/>
        <v>300</v>
      </c>
      <c r="E3" s="5">
        <f t="shared" si="3"/>
        <v>4000000</v>
      </c>
      <c r="F3" s="10">
        <f t="shared" si="4"/>
        <v>19200</v>
      </c>
      <c r="G3" s="10">
        <f t="shared" si="5"/>
        <v>16000</v>
      </c>
      <c r="H3" s="10">
        <f t="shared" si="6"/>
        <v>13333</v>
      </c>
      <c r="I3" s="4" t="e">
        <f>#REF!</f>
        <v>#REF!</v>
      </c>
      <c r="J3" s="4">
        <f t="shared" si="7"/>
        <v>0</v>
      </c>
      <c r="O3">
        <v>0</v>
      </c>
      <c r="P3">
        <v>250</v>
      </c>
      <c r="Q3">
        <f t="shared" ref="Q2:Q12" si="10">P3/1.2</f>
        <v>208.33333333333334</v>
      </c>
      <c r="R3" s="2">
        <v>4000000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170</v>
      </c>
      <c r="C4" s="4">
        <f t="shared" si="9"/>
        <v>204</v>
      </c>
      <c r="D4" s="4">
        <f t="shared" si="2"/>
        <v>244.79999999999998</v>
      </c>
      <c r="E4" s="5">
        <f t="shared" si="3"/>
        <v>3400000</v>
      </c>
      <c r="F4" s="10">
        <f t="shared" si="4"/>
        <v>20000</v>
      </c>
      <c r="G4" s="10">
        <f t="shared" si="5"/>
        <v>16667</v>
      </c>
      <c r="H4" s="10">
        <f t="shared" si="6"/>
        <v>13889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170</v>
      </c>
      <c r="R4" s="2">
        <v>3400000</v>
      </c>
      <c r="S4" s="8"/>
      <c r="T4" s="8"/>
    </row>
    <row r="5" spans="1:20" x14ac:dyDescent="0.25">
      <c r="A5" s="4">
        <f t="shared" si="0"/>
        <v>0</v>
      </c>
      <c r="B5" s="4">
        <f t="shared" si="1"/>
        <v>510.21359999999999</v>
      </c>
      <c r="C5" s="4">
        <f t="shared" si="9"/>
        <v>612.25631999999996</v>
      </c>
      <c r="D5" s="4">
        <f t="shared" si="2"/>
        <v>734.70758399999988</v>
      </c>
      <c r="E5" s="5">
        <f t="shared" si="3"/>
        <v>11000000</v>
      </c>
      <c r="F5" s="15">
        <f t="shared" si="4"/>
        <v>21560</v>
      </c>
      <c r="G5" s="15">
        <f t="shared" si="5"/>
        <v>17966</v>
      </c>
      <c r="H5" s="10">
        <f t="shared" si="6"/>
        <v>14972</v>
      </c>
      <c r="I5" s="4" t="e">
        <f>#REF!</f>
        <v>#REF!</v>
      </c>
      <c r="J5" s="4" t="str">
        <f t="shared" si="7"/>
        <v>31.12.20</v>
      </c>
      <c r="O5">
        <v>0</v>
      </c>
      <c r="P5">
        <f>56.88*10.764</f>
        <v>612.25631999999996</v>
      </c>
      <c r="Q5">
        <f t="shared" si="10"/>
        <v>510.21359999999999</v>
      </c>
      <c r="R5" s="2">
        <v>11000000</v>
      </c>
      <c r="S5" s="8" t="s">
        <v>19</v>
      </c>
      <c r="T5" s="8">
        <f>F5*1.4</f>
        <v>30183.999999999996</v>
      </c>
    </row>
    <row r="6" spans="1:20" x14ac:dyDescent="0.25">
      <c r="A6" s="4">
        <f t="shared" si="0"/>
        <v>0</v>
      </c>
      <c r="B6" s="4">
        <f t="shared" si="1"/>
        <v>150.06809999999999</v>
      </c>
      <c r="C6" s="4">
        <f t="shared" si="9"/>
        <v>180.08171999999999</v>
      </c>
      <c r="D6" s="4">
        <f t="shared" si="2"/>
        <v>216.09806399999999</v>
      </c>
      <c r="E6" s="5">
        <f t="shared" si="3"/>
        <v>3200000</v>
      </c>
      <c r="F6" s="15">
        <f t="shared" si="4"/>
        <v>21324</v>
      </c>
      <c r="G6" s="15">
        <f t="shared" si="5"/>
        <v>17770</v>
      </c>
      <c r="H6" s="10">
        <f t="shared" si="6"/>
        <v>14808</v>
      </c>
      <c r="I6" s="4" t="e">
        <f>#REF!</f>
        <v>#REF!</v>
      </c>
      <c r="J6" s="4" t="str">
        <f t="shared" si="7"/>
        <v>25.04.22</v>
      </c>
      <c r="O6">
        <v>0</v>
      </c>
      <c r="P6">
        <f>16.73*10.764</f>
        <v>180.08171999999999</v>
      </c>
      <c r="Q6">
        <f t="shared" si="10"/>
        <v>150.06809999999999</v>
      </c>
      <c r="R6" s="2">
        <v>3200000</v>
      </c>
      <c r="S6" s="8" t="s">
        <v>20</v>
      </c>
      <c r="T6" s="8"/>
    </row>
    <row r="7" spans="1:20" x14ac:dyDescent="0.25">
      <c r="A7" s="4">
        <f t="shared" si="0"/>
        <v>0</v>
      </c>
      <c r="B7" s="4">
        <f t="shared" si="1"/>
        <v>300</v>
      </c>
      <c r="C7" s="4">
        <f t="shared" si="9"/>
        <v>360</v>
      </c>
      <c r="D7" s="4">
        <f t="shared" si="2"/>
        <v>432</v>
      </c>
      <c r="E7" s="5">
        <f t="shared" si="3"/>
        <v>11100000</v>
      </c>
      <c r="F7" s="10">
        <f t="shared" si="4"/>
        <v>37000</v>
      </c>
      <c r="G7" s="10">
        <f t="shared" si="5"/>
        <v>30833</v>
      </c>
      <c r="H7" s="10">
        <f t="shared" si="6"/>
        <v>25694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300</v>
      </c>
      <c r="R7" s="2">
        <v>11100000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5" t="e">
        <f t="shared" si="4"/>
        <v>#DIV/0!</v>
      </c>
      <c r="G8" s="15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6" spans="1:20" x14ac:dyDescent="0.25">
      <c r="G16" t="s">
        <v>14</v>
      </c>
    </row>
    <row r="17" spans="7:24" x14ac:dyDescent="0.25">
      <c r="G17" t="s">
        <v>18</v>
      </c>
      <c r="H17">
        <v>190</v>
      </c>
      <c r="I17">
        <f>I18/H17</f>
        <v>1.2004692631578946</v>
      </c>
    </row>
    <row r="18" spans="7:24" x14ac:dyDescent="0.25">
      <c r="G18" t="s">
        <v>15</v>
      </c>
      <c r="H18">
        <v>228</v>
      </c>
      <c r="I18">
        <f>21.19*10.764</f>
        <v>228.08915999999999</v>
      </c>
    </row>
    <row r="19" spans="7:24" x14ac:dyDescent="0.25">
      <c r="G19" t="s">
        <v>16</v>
      </c>
      <c r="H19">
        <v>30000</v>
      </c>
      <c r="Q19" t="s">
        <v>13</v>
      </c>
      <c r="S19" t="s">
        <v>21</v>
      </c>
    </row>
    <row r="20" spans="7:24" x14ac:dyDescent="0.25">
      <c r="G20" t="s">
        <v>17</v>
      </c>
      <c r="H20">
        <f>H19*H17</f>
        <v>5700000</v>
      </c>
    </row>
    <row r="22" spans="7:24" x14ac:dyDescent="0.25">
      <c r="G22" s="6"/>
      <c r="H22" s="6"/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3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2024-09-24T09:37:10Z</dcterms:modified>
</cp:coreProperties>
</file>