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C:\Users\mumba\Downloads\"/>
    </mc:Choice>
  </mc:AlternateContent>
  <xr:revisionPtr revIDLastSave="0" documentId="13_ncr:1_{6C85B782-8DE7-4F23-80A7-085F3EEF76A1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Y43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1" i="4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l="1"/>
  <c r="Y44" i="4"/>
  <c r="Y45" i="4" s="1"/>
  <c r="S41" i="4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<sst xmlns="http://schemas.openxmlformats.org/spreadsheetml/2006/main" count="50" uniqueCount="44">
  <si>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</si>
  <si>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</si>
  <si>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</si>
  <si>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</si>
  <si>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</si>
  <si>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</si>
  <si>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</si>
  <si>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</si>
  <si>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</si>
  <si>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</si>
  <si>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</si>
  <si>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</si>
  <si>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</si>
  <si>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</si>
  <si>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</si>
  <si>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</si>
  <si>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</si>
  <si>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</si>
  <si>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</si>
  <si>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</si>
  <si>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</si>
  <si>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</si>
  <si>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</si>
  <si>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</si>
  <si>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</si>
  <si>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</si>
  <si>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</si>
  <si>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</si>
  <si>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</si>
  <si>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</si>
  <si>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</si>
  <si>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</si>
  <si>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</si>
  <si>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</si>
  <si>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</si>
  <si>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</si>
  <si>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</si>
  <si>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</si>
  <si>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</si>
  <si>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</si>
  <si>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Sion ) - Mr. Rushal Shah</t>
  </si>
  <si>
    <t>Agree CA</t>
  </si>
  <si>
    <t>As per OC</t>
  </si>
  <si>
    <t>Measured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</si>
</sst>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3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35</xdr:row>
      <xdr:rowOff>136805</xdr:rowOff>
    </xdr:from>
    <xdr:to>
      <xdr:col>14</xdr:col>
      <xdr:colOff>428625</xdr:colOff>
      <xdr:row>50</xdr:row>
      <xdr:rowOff>28574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646DEE-F57A-45A4-9AFB-F38A5A1F0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8271155"/>
          <a:ext cx="7981950" cy="31874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37</xdr:row>
      <xdr:rowOff>162868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4BBE2D-CE60-4C97-8727-6347EE798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67541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286981</xdr:colOff>
      <xdr:row>42</xdr:row>
      <xdr:rowOff>124799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B14F9D-A645-45F8-9F5F-B3B30A5C1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21381" cy="69827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258402</xdr:colOff>
      <xdr:row>42</xdr:row>
      <xdr:rowOff>20143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07D161-3FB1-4FE9-B503-2052C2CB5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92802" cy="78306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43</xdr:row>
      <xdr:rowOff>105860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874CA0-C31E-479F-90C3-069F85B51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777348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277455</xdr:colOff>
      <xdr:row>48</xdr:row>
      <xdr:rowOff>134459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8042A6-AD22-4A5C-85C3-9C85A0750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11855" cy="79449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391771</xdr:colOff>
      <xdr:row>40</xdr:row>
      <xdr:rowOff>163011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7F073E-9A8F-4896-A4F3-832A93AEC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26171" cy="778301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315560</xdr:colOff>
      <xdr:row>39</xdr:row>
      <xdr:rowOff>115326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E502BA-6BDF-42E6-8FE6-15843CBDA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9960" cy="7354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8" zoomScaleNormal="100" workbookViewId="0">
      <selection activeCell="O53" sqref="O5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360</v>
      </c>
      <c r="C3" s="4">
        <f>B3*1.2</f>
        <v>432</v>
      </c>
      <c r="D3" s="4">
        <f t="shared" ref="D3:D14" si="2">C3*1.2</f>
        <v>518.4</v>
      </c>
      <c r="E3" s="5">
        <f t="shared" ref="E3:E14" si="3">R3</f>
        <v>9000000</v>
      </c>
      <c r="F3" s="44">
        <f t="shared" ref="F3:F14" si="4">ROUND((E3/B3),0)</f>
        <v>25000</v>
      </c>
      <c r="G3" s="9">
        <f t="shared" ref="G3:G14" si="5">ROUND((E3/C3),0)</f>
        <v>20833</v>
      </c>
      <c r="H3" s="9">
        <f t="shared" ref="H3:H14" si="6">ROUND((E3/D3),0)</f>
        <v>17361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360</v>
      </c>
      <c r="R3" s="2">
        <v>9000000</v>
      </c>
    </row>
    <row r="4" spans="1:20" x14ac:dyDescent="0.25">
      <c r="A4" s="4">
        <f t="shared" ref="A4:A9" si="9">N4</f>
        <v>0</v>
      </c>
      <c r="B4" s="4">
        <f t="shared" ref="B4:B9" si="10">Q4</f>
        <v>360</v>
      </c>
      <c r="C4" s="4">
        <f t="shared" ref="C4:C9" si="11">B4*1.2</f>
        <v>432</v>
      </c>
      <c r="D4" s="4">
        <f t="shared" ref="D4:D9" si="12">C4*1.2</f>
        <v>518.4</v>
      </c>
      <c r="E4" s="5">
        <f t="shared" ref="E4:E9" si="13">R4</f>
        <v>8100000</v>
      </c>
      <c r="F4" s="44">
        <f t="shared" ref="F4:F9" si="14">ROUND((E4/B4),0)</f>
        <v>22500</v>
      </c>
      <c r="G4" s="9">
        <f t="shared" ref="G4:G9" si="15">ROUND((E4/C4),0)</f>
        <v>18750</v>
      </c>
      <c r="H4" s="9">
        <f t="shared" ref="H4:H9" si="16">ROUND((E4/D4),0)</f>
        <v>15625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360</v>
      </c>
      <c r="R4" s="2">
        <v>8100000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ref="Q5:Q9" si="19">P5/1.2</f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1016.6666666666667</v>
      </c>
      <c r="C16" s="4">
        <f>B16*1.2</f>
        <v>1220</v>
      </c>
      <c r="D16" s="4">
        <f t="shared" ref="D16:D28" si="34">C16*1.2</f>
        <v>1464</v>
      </c>
      <c r="E16" s="5">
        <f t="shared" ref="E16:E28" si="35">R16</f>
        <v>19500000</v>
      </c>
      <c r="F16" s="9">
        <f t="shared" ref="F16:F28" si="36">ROUND((E16/B16),0)</f>
        <v>19180</v>
      </c>
      <c r="G16" s="9">
        <f t="shared" ref="G16:G28" si="37">ROUND((E16/C16),0)</f>
        <v>15984</v>
      </c>
      <c r="H16" s="9">
        <f t="shared" ref="H16:H28" si="38">ROUND((E16/D16),0)</f>
        <v>13320</v>
      </c>
      <c r="I16" s="4" t="e">
        <f>#REF!</f>
        <v>#REF!</v>
      </c>
      <c r="J16" s="4">
        <f t="shared" ref="J16:J28" si="39">S16</f>
        <v>0</v>
      </c>
      <c r="O16">
        <v>0</v>
      </c>
      <c r="P16">
        <v>1220</v>
      </c>
      <c r="Q16">
        <f t="shared" ref="P16:Q28" si="40">P16/1.2</f>
        <v>1016.6666666666667</v>
      </c>
      <c r="R16" s="2">
        <v>19500000</v>
      </c>
    </row>
    <row r="17" spans="1:24" x14ac:dyDescent="0.25">
      <c r="A17" s="4">
        <f t="shared" si="32"/>
        <v>0</v>
      </c>
      <c r="B17" s="4">
        <f t="shared" si="33"/>
        <v>916.66666666666674</v>
      </c>
      <c r="C17" s="4">
        <f t="shared" ref="C17:C28" si="41">B17*1.2</f>
        <v>1100</v>
      </c>
      <c r="D17" s="4">
        <f t="shared" si="34"/>
        <v>1320</v>
      </c>
      <c r="E17" s="5">
        <f t="shared" si="35"/>
        <v>19500000</v>
      </c>
      <c r="F17" s="9">
        <f t="shared" si="36"/>
        <v>21273</v>
      </c>
      <c r="G17" s="9">
        <f t="shared" si="37"/>
        <v>17727</v>
      </c>
      <c r="H17" s="9">
        <f t="shared" si="38"/>
        <v>14773</v>
      </c>
      <c r="I17" s="4" t="e">
        <f>#REF!</f>
        <v>#REF!</v>
      </c>
      <c r="J17" s="4">
        <f t="shared" si="39"/>
        <v>0</v>
      </c>
      <c r="O17">
        <v>0</v>
      </c>
      <c r="P17">
        <v>1100</v>
      </c>
      <c r="Q17">
        <f t="shared" si="40"/>
        <v>916.66666666666674</v>
      </c>
      <c r="R17" s="2">
        <v>19500000</v>
      </c>
    </row>
    <row r="18" spans="1:24" x14ac:dyDescent="0.25">
      <c r="A18" s="4">
        <f t="shared" si="32"/>
        <v>0</v>
      </c>
      <c r="B18" s="4">
        <f t="shared" si="33"/>
        <v>916.66666666666674</v>
      </c>
      <c r="C18" s="4">
        <f t="shared" si="41"/>
        <v>1100</v>
      </c>
      <c r="D18" s="4">
        <f t="shared" si="34"/>
        <v>1320</v>
      </c>
      <c r="E18" s="5">
        <f t="shared" si="35"/>
        <v>20500000</v>
      </c>
      <c r="F18" s="44">
        <f t="shared" si="36"/>
        <v>22364</v>
      </c>
      <c r="G18" s="9">
        <f t="shared" si="37"/>
        <v>18636</v>
      </c>
      <c r="H18" s="9">
        <f t="shared" si="38"/>
        <v>15530</v>
      </c>
      <c r="I18" s="4" t="e">
        <f>#REF!</f>
        <v>#REF!</v>
      </c>
      <c r="J18" s="4">
        <f t="shared" si="39"/>
        <v>0</v>
      </c>
      <c r="O18">
        <v>0</v>
      </c>
      <c r="P18">
        <v>1100</v>
      </c>
      <c r="Q18">
        <f t="shared" si="40"/>
        <v>916.66666666666674</v>
      </c>
      <c r="R18" s="2">
        <v>20500000</v>
      </c>
    </row>
    <row r="19" spans="1:24" x14ac:dyDescent="0.25">
      <c r="A19" s="4">
        <f t="shared" si="32"/>
        <v>0</v>
      </c>
      <c r="B19" s="4">
        <f t="shared" si="33"/>
        <v>875</v>
      </c>
      <c r="C19" s="4">
        <f t="shared" si="41"/>
        <v>1050</v>
      </c>
      <c r="D19" s="4">
        <f t="shared" si="34"/>
        <v>1260</v>
      </c>
      <c r="E19" s="5">
        <f t="shared" si="35"/>
        <v>16500000</v>
      </c>
      <c r="F19" s="9">
        <f t="shared" si="36"/>
        <v>18857</v>
      </c>
      <c r="G19" s="9">
        <f t="shared" si="37"/>
        <v>15714</v>
      </c>
      <c r="H19" s="9">
        <f t="shared" si="38"/>
        <v>13095</v>
      </c>
      <c r="I19" s="4" t="e">
        <f>#REF!</f>
        <v>#REF!</v>
      </c>
      <c r="J19" s="4">
        <f t="shared" si="39"/>
        <v>0</v>
      </c>
      <c r="O19">
        <v>0</v>
      </c>
      <c r="P19">
        <v>1050</v>
      </c>
      <c r="Q19">
        <f t="shared" si="40"/>
        <v>875</v>
      </c>
      <c r="R19" s="2">
        <v>16500000</v>
      </c>
    </row>
    <row r="20" spans="1:24" x14ac:dyDescent="0.25">
      <c r="A20" s="4">
        <f t="shared" si="32"/>
        <v>0</v>
      </c>
      <c r="B20" s="4">
        <f t="shared" si="33"/>
        <v>916.66666666666674</v>
      </c>
      <c r="C20" s="4">
        <f t="shared" si="41"/>
        <v>1100</v>
      </c>
      <c r="D20" s="4">
        <f t="shared" si="34"/>
        <v>1320</v>
      </c>
      <c r="E20" s="5">
        <f t="shared" si="35"/>
        <v>19500000</v>
      </c>
      <c r="F20" s="9">
        <f t="shared" si="36"/>
        <v>21273</v>
      </c>
      <c r="G20" s="9">
        <f t="shared" si="37"/>
        <v>17727</v>
      </c>
      <c r="H20" s="9">
        <f t="shared" si="38"/>
        <v>14773</v>
      </c>
      <c r="I20" s="4" t="e">
        <f>#REF!</f>
        <v>#REF!</v>
      </c>
      <c r="J20" s="4">
        <f t="shared" si="39"/>
        <v>0</v>
      </c>
      <c r="O20">
        <v>0</v>
      </c>
      <c r="P20">
        <v>1100</v>
      </c>
      <c r="Q20">
        <f t="shared" si="40"/>
        <v>916.66666666666674</v>
      </c>
      <c r="R20" s="2">
        <v>19500000</v>
      </c>
    </row>
    <row r="21" spans="1:24" x14ac:dyDescent="0.25">
      <c r="A21" s="4">
        <f t="shared" si="32"/>
        <v>0</v>
      </c>
      <c r="B21" s="4">
        <f t="shared" si="33"/>
        <v>894.16666666666674</v>
      </c>
      <c r="C21" s="4">
        <f t="shared" si="41"/>
        <v>1073</v>
      </c>
      <c r="D21" s="4">
        <f t="shared" si="34"/>
        <v>1287.5999999999999</v>
      </c>
      <c r="E21" s="5">
        <f t="shared" si="35"/>
        <v>24000000</v>
      </c>
      <c r="F21" s="44">
        <f t="shared" si="36"/>
        <v>26841</v>
      </c>
      <c r="G21" s="9">
        <f t="shared" si="37"/>
        <v>22367</v>
      </c>
      <c r="H21" s="9">
        <f t="shared" si="38"/>
        <v>18639</v>
      </c>
      <c r="I21" s="4" t="e">
        <f>#REF!</f>
        <v>#REF!</v>
      </c>
      <c r="J21" s="4">
        <f t="shared" si="39"/>
        <v>0</v>
      </c>
      <c r="O21">
        <v>0</v>
      </c>
      <c r="P21">
        <v>1073</v>
      </c>
      <c r="Q21">
        <f t="shared" si="40"/>
        <v>894.16666666666674</v>
      </c>
      <c r="R21" s="2">
        <v>24000000</v>
      </c>
    </row>
    <row r="22" spans="1:24" x14ac:dyDescent="0.25">
      <c r="A22" s="4">
        <f t="shared" ref="A22:A24" si="42">N22</f>
        <v>0</v>
      </c>
      <c r="B22" s="4">
        <f t="shared" ref="B22:B24" si="43">Q22</f>
        <v>770</v>
      </c>
      <c r="C22" s="4">
        <f t="shared" ref="C22:C24" si="44">B22*1.2</f>
        <v>924</v>
      </c>
      <c r="D22" s="4">
        <f t="shared" ref="D22:D24" si="45">C22*1.2</f>
        <v>1108.8</v>
      </c>
      <c r="E22" s="5">
        <f t="shared" ref="E22:E24" si="46">R22</f>
        <v>24600000</v>
      </c>
      <c r="F22" s="9">
        <f t="shared" ref="F22:F24" si="47">ROUND((E22/B22),0)</f>
        <v>31948</v>
      </c>
      <c r="G22" s="9">
        <f t="shared" ref="G22:G24" si="48">ROUND((E22/C22),0)</f>
        <v>26623</v>
      </c>
      <c r="H22" s="9">
        <f t="shared" ref="H22:H24" si="49">ROUND((E22/D22),0)</f>
        <v>22186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770</v>
      </c>
      <c r="R22" s="2">
        <v>24600000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ref="Q23:Q24" si="52">P23/1.2</f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25000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41</v>
      </c>
      <c r="F31" s="7">
        <v>660</v>
      </c>
      <c r="S31" s="10"/>
      <c r="T31" s="10"/>
      <c r="U31" s="17" t="s">
        <v>15</v>
      </c>
      <c r="V31" s="18"/>
      <c r="W31" s="19">
        <f>W29-W30</f>
        <v>22500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S33" s="10"/>
      <c r="T33" s="10"/>
      <c r="U33" s="17" t="s">
        <v>17</v>
      </c>
      <c r="V33" s="23"/>
      <c r="W33" s="24">
        <f>X33-X34</f>
        <v>19</v>
      </c>
      <c r="X33" s="25">
        <v>2024</v>
      </c>
    </row>
    <row r="34" spans="5:25" ht="15.75" x14ac:dyDescent="0.25">
      <c r="E34" t="s">
        <v>43</v>
      </c>
      <c r="F34" s="7">
        <v>627</v>
      </c>
      <c r="S34" s="10"/>
      <c r="T34" s="10"/>
      <c r="U34" s="17" t="s">
        <v>18</v>
      </c>
      <c r="V34" s="23"/>
      <c r="W34" s="24">
        <f>W35-W33</f>
        <v>41</v>
      </c>
      <c r="X34" s="31">
        <v>2005</v>
      </c>
      <c r="Y34" t="s">
        <v>42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28.5</v>
      </c>
      <c r="X36" s="24"/>
    </row>
    <row r="37" spans="5:25" ht="15.75" x14ac:dyDescent="0.25">
      <c r="U37" s="17"/>
      <c r="V37" s="26"/>
      <c r="W37" s="27">
        <f>W36%</f>
        <v>0.28499999999999998</v>
      </c>
      <c r="X37" s="27"/>
    </row>
    <row r="38" spans="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712.49999999999989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1787.5</v>
      </c>
      <c r="X39" s="22"/>
    </row>
    <row r="40" spans="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22500</v>
      </c>
      <c r="X40" s="22"/>
    </row>
    <row r="41" spans="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24287.5</v>
      </c>
      <c r="X42" s="22"/>
    </row>
    <row r="43" spans="5:25" ht="15.75" x14ac:dyDescent="0.25">
      <c r="S43" s="10"/>
      <c r="T43" s="10"/>
      <c r="U43" s="23"/>
      <c r="V43" s="23"/>
      <c r="W43" s="24"/>
      <c r="X43" s="24"/>
      <c r="Y43">
        <f>660*3000</f>
        <v>1980000</v>
      </c>
    </row>
    <row r="44" spans="5:25" ht="15.75" x14ac:dyDescent="0.25">
      <c r="S44" s="10"/>
      <c r="T44" s="10"/>
      <c r="U44" s="28" t="s">
        <v>38</v>
      </c>
      <c r="V44" s="30"/>
      <c r="W44" s="25">
        <v>660</v>
      </c>
      <c r="X44" s="24"/>
      <c r="Y44" s="15">
        <f>W45+Y43</f>
        <v>18009750</v>
      </c>
    </row>
    <row r="45" spans="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16029750</v>
      </c>
      <c r="X45" s="33"/>
      <c r="Y45" s="15">
        <f>Y44*0.98</f>
        <v>17649555</v>
      </c>
    </row>
    <row r="46" spans="5:25" ht="15.75" x14ac:dyDescent="0.25">
      <c r="S46" s="11"/>
      <c r="T46" s="10"/>
      <c r="U46" s="17" t="s">
        <v>25</v>
      </c>
      <c r="V46" s="23"/>
      <c r="W46" s="34">
        <f>W45*0.98</f>
        <v>15709155</v>
      </c>
      <c r="X46" s="35"/>
    </row>
    <row r="47" spans="5:25" ht="15.75" x14ac:dyDescent="0.25">
      <c r="S47" s="10"/>
      <c r="T47" s="10"/>
      <c r="U47" s="17" t="s">
        <v>26</v>
      </c>
      <c r="V47" s="23"/>
      <c r="W47" s="34">
        <f>W45*0.8</f>
        <v>12823800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1650000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33395.3125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R26" sqref="R26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" workbookViewId="0">
      <selection activeCell="R18" sqref="R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R13" sqref="R13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T15" sqref="T15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2024-10-03T08:57:21Z</dcterms:modified>
</cp:coreProperties>
</file>