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Aruna Sawant\"/>
    </mc:Choice>
  </mc:AlternateContent>
  <xr:revisionPtr revIDLastSave="0" documentId="13_ncr:1_{F615FD90-19B1-41B2-AA0B-64EEC2BCBCE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0" i="4" l="1"/>
  <c r="Q37" i="4"/>
  <c r="J18" i="4"/>
  <c r="Q36" i="4" l="1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21" i="4"/>
  <c r="P8" i="4" l="1"/>
  <c r="P7" i="4"/>
  <c r="Q6" i="4"/>
  <c r="Q5" i="4"/>
  <c r="Q4" i="4"/>
  <c r="P3" i="4"/>
  <c r="P2" i="4"/>
  <c r="Q12" i="4" l="1"/>
  <c r="P12" i="4"/>
  <c r="P11" i="4"/>
  <c r="Q11" i="4" s="1"/>
  <c r="Q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<sst xmlns="http://schemas.openxmlformats.org/spreadsheetml/2006/main" count="26" uniqueCount="23">
  <si>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</si>
  <si>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</si>
  <si>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</si>
  <si>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</si>
  <si>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</si>
  <si>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</si>
  <si>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</si>
  <si>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</si>
  <si>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</si>
  <si>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</si>
  <si>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</si>
  <si>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</si>
  <si>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</si>
  <si>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B-8, 2nd Floor, Ushakal Co.-Op. Hsg. Soc. Ltd., MIDC, Plot No. RM - 91, Taluka - Kalyan, District - Thane, Dombivali East</t>
  </si>
  <si>
    <t>rate</t>
  </si>
  <si>
    <t>fmv</t>
  </si>
  <si>
    <t>mca</t>
  </si>
  <si>
    <t>oc - 2009</t>
  </si>
  <si>
    <t>bua - undertaking</t>
  </si>
  <si>
    <t>.</t>
  </si>
  <si>
    <t>ls - 70 lakhs</t>
  </si>
  <si>
    <t>23.03.23</t>
  </si>
  <si>
    <t>31.03.22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</si>
</sst>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259651</xdr:colOff>
      <xdr:row>47</xdr:row>
      <xdr:rowOff>180529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4C1939-22A3-4DAE-937C-E4E4BA5D2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913" y="190500"/>
          <a:ext cx="8840434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9A1A82-6296-4AF6-876E-D824E881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51F758-B135-4D39-B1F8-67ED9AA7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049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F5F8E-D55C-4D37-9FB5-EF5703F6D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7F2FD2-6CBE-4A6D-98B8-E2A431E4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CD1A8B-ACF7-4BA2-9BDB-FF90B4699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410823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6B9D69-B0C1-4E4B-B9D2-F3A71377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45223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C8B92-0B68-492B-A7E0-6E6BA709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915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58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0D76A-CE51-4096-B258-E5DDBDC34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915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="115" zoomScaleNormal="115" workbookViewId="0">
      <selection activeCell="S11" sqref="S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527</v>
      </c>
      <c r="C2" s="4">
        <f>B2*1.2</f>
        <v>632.4</v>
      </c>
      <c r="D2" s="4">
        <f t="shared" ref="D2:D13" si="2">C2*1.2</f>
        <v>758.88</v>
      </c>
      <c r="E2" s="5">
        <f t="shared" ref="E2:E13" si="3">R2</f>
        <v>5000000</v>
      </c>
      <c r="F2" s="10">
        <f t="shared" ref="F2:F13" si="4">ROUND((E2/B2),0)</f>
        <v>9488</v>
      </c>
      <c r="G2" s="10">
        <f t="shared" ref="G2:G13" si="5">ROUND((E2/C2),0)</f>
        <v>7906</v>
      </c>
      <c r="H2" s="10">
        <f t="shared" ref="H2:H13" si="6">ROUND((E2/D2),0)</f>
        <v>6589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527</v>
      </c>
      <c r="R2" s="2">
        <v>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725</v>
      </c>
      <c r="C3" s="4">
        <f t="shared" ref="C3:C15" si="9">B3*1.2</f>
        <v>870</v>
      </c>
      <c r="D3" s="4">
        <f t="shared" si="2"/>
        <v>1044</v>
      </c>
      <c r="E3" s="5">
        <f t="shared" si="3"/>
        <v>6000000</v>
      </c>
      <c r="F3" s="10">
        <f t="shared" si="4"/>
        <v>8276</v>
      </c>
      <c r="G3" s="10">
        <f t="shared" si="5"/>
        <v>6897</v>
      </c>
      <c r="H3" s="10">
        <f t="shared" si="6"/>
        <v>5747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725</v>
      </c>
      <c r="R3" s="2">
        <v>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475</v>
      </c>
      <c r="C4" s="4">
        <f t="shared" si="9"/>
        <v>570</v>
      </c>
      <c r="D4" s="4">
        <f t="shared" si="2"/>
        <v>684</v>
      </c>
      <c r="E4" s="5">
        <f t="shared" si="3"/>
        <v>3300000</v>
      </c>
      <c r="F4" s="10">
        <f t="shared" si="4"/>
        <v>6947</v>
      </c>
      <c r="G4" s="10">
        <f t="shared" si="5"/>
        <v>5789</v>
      </c>
      <c r="H4" s="10">
        <f t="shared" si="6"/>
        <v>4825</v>
      </c>
      <c r="I4" s="4" t="e">
        <f>#REF!</f>
        <v>#REF!</v>
      </c>
      <c r="J4" s="4">
        <f t="shared" si="7"/>
        <v>0</v>
      </c>
      <c r="O4">
        <v>0</v>
      </c>
      <c r="P4">
        <v>570</v>
      </c>
      <c r="Q4">
        <f t="shared" ref="Q4:Q6" si="10">P4/1.2</f>
        <v>475</v>
      </c>
      <c r="R4" s="2">
        <v>3300000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7000000</v>
      </c>
      <c r="F5" s="10">
        <f t="shared" si="4"/>
        <v>14000</v>
      </c>
      <c r="G5" s="10">
        <f t="shared" si="5"/>
        <v>11667</v>
      </c>
      <c r="H5" s="10">
        <f t="shared" si="6"/>
        <v>9722</v>
      </c>
      <c r="I5" s="4" t="e">
        <f>#REF!</f>
        <v>#REF!</v>
      </c>
      <c r="J5" s="4">
        <f t="shared" si="7"/>
        <v>0</v>
      </c>
      <c r="O5">
        <v>0</v>
      </c>
      <c r="P5">
        <v>600</v>
      </c>
      <c r="Q5">
        <f t="shared" si="10"/>
        <v>500</v>
      </c>
      <c r="R5" s="2">
        <v>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791.66666666666674</v>
      </c>
      <c r="C6" s="4">
        <f t="shared" si="9"/>
        <v>950</v>
      </c>
      <c r="D6" s="4">
        <f t="shared" si="2"/>
        <v>1140</v>
      </c>
      <c r="E6" s="5">
        <f t="shared" si="3"/>
        <v>7500000</v>
      </c>
      <c r="F6" s="10">
        <f t="shared" si="4"/>
        <v>9474</v>
      </c>
      <c r="G6" s="15">
        <f t="shared" si="5"/>
        <v>7895</v>
      </c>
      <c r="H6" s="10">
        <f t="shared" si="6"/>
        <v>6579</v>
      </c>
      <c r="I6" s="4" t="e">
        <f>#REF!</f>
        <v>#REF!</v>
      </c>
      <c r="J6" s="4">
        <f t="shared" si="7"/>
        <v>0</v>
      </c>
      <c r="O6">
        <v>0</v>
      </c>
      <c r="P6">
        <v>950</v>
      </c>
      <c r="Q6">
        <f t="shared" si="10"/>
        <v>791.66666666666674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725</v>
      </c>
      <c r="C7" s="4">
        <f t="shared" si="9"/>
        <v>870</v>
      </c>
      <c r="D7" s="4">
        <f t="shared" si="2"/>
        <v>1044</v>
      </c>
      <c r="E7" s="5">
        <f t="shared" si="3"/>
        <v>6600000</v>
      </c>
      <c r="F7" s="10">
        <f t="shared" si="4"/>
        <v>9103</v>
      </c>
      <c r="G7" s="15">
        <f t="shared" si="5"/>
        <v>7586</v>
      </c>
      <c r="H7" s="10">
        <f t="shared" si="6"/>
        <v>6322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725</v>
      </c>
      <c r="R7" s="2">
        <v>6600000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1194</v>
      </c>
      <c r="C8" s="4">
        <f t="shared" si="9"/>
        <v>1432.8</v>
      </c>
      <c r="D8" s="4">
        <f t="shared" si="2"/>
        <v>1719.36</v>
      </c>
      <c r="E8" s="5">
        <f t="shared" si="3"/>
        <v>12600000</v>
      </c>
      <c r="F8" s="10">
        <f t="shared" si="4"/>
        <v>10553</v>
      </c>
      <c r="G8" s="10">
        <f t="shared" si="5"/>
        <v>8794</v>
      </c>
      <c r="H8" s="10">
        <f t="shared" si="6"/>
        <v>7328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1194</v>
      </c>
      <c r="R8" s="2">
        <v>12600000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458.33333333333337</v>
      </c>
      <c r="C9" s="4">
        <f t="shared" si="9"/>
        <v>550</v>
      </c>
      <c r="D9" s="4">
        <f t="shared" si="2"/>
        <v>660</v>
      </c>
      <c r="E9" s="5">
        <f t="shared" si="3"/>
        <v>3150000</v>
      </c>
      <c r="F9" s="10">
        <f t="shared" si="4"/>
        <v>6873</v>
      </c>
      <c r="G9" s="15">
        <f t="shared" si="5"/>
        <v>5727</v>
      </c>
      <c r="H9" s="10">
        <f t="shared" si="6"/>
        <v>4773</v>
      </c>
      <c r="I9" s="4" t="e">
        <f>#REF!</f>
        <v>#REF!</v>
      </c>
      <c r="J9" s="4" t="str">
        <f t="shared" si="7"/>
        <v>23.03.23</v>
      </c>
      <c r="O9">
        <v>0</v>
      </c>
      <c r="P9">
        <v>550</v>
      </c>
      <c r="Q9">
        <f t="shared" ref="Q9:Q12" si="11">P9/1.2</f>
        <v>458.33333333333337</v>
      </c>
      <c r="R9" s="2">
        <v>3150000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666.66666666666674</v>
      </c>
      <c r="C10" s="4">
        <f t="shared" si="9"/>
        <v>800.00000000000011</v>
      </c>
      <c r="D10" s="4">
        <f t="shared" si="2"/>
        <v>960.00000000000011</v>
      </c>
      <c r="E10" s="5">
        <f t="shared" si="3"/>
        <v>4000000</v>
      </c>
      <c r="F10" s="10">
        <f t="shared" si="4"/>
        <v>6000</v>
      </c>
      <c r="G10" s="15">
        <f t="shared" si="5"/>
        <v>5000</v>
      </c>
      <c r="H10" s="10">
        <f t="shared" si="6"/>
        <v>4167</v>
      </c>
      <c r="I10" s="4" t="e">
        <f>#REF!</f>
        <v>#REF!</v>
      </c>
      <c r="J10" s="4" t="str">
        <f t="shared" si="7"/>
        <v>31.03.22</v>
      </c>
      <c r="O10">
        <v>0</v>
      </c>
      <c r="P10">
        <v>800</v>
      </c>
      <c r="Q10">
        <f t="shared" si="11"/>
        <v>666.66666666666674</v>
      </c>
      <c r="R10" s="2">
        <v>4000000</v>
      </c>
      <c r="S10" s="8" t="s">
        <v>22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ref="P11:P12" si="12">O11/1.2</f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18</v>
      </c>
      <c r="I18">
        <v>1004</v>
      </c>
      <c r="J18">
        <f>93.23*10.764</f>
        <v>1003.5277199999999</v>
      </c>
    </row>
    <row r="19" spans="7:24" x14ac:dyDescent="0.25">
      <c r="H19" t="s">
        <v>14</v>
      </c>
      <c r="I19">
        <v>7000</v>
      </c>
    </row>
    <row r="20" spans="7:24" x14ac:dyDescent="0.25">
      <c r="H20" t="s">
        <v>15</v>
      </c>
      <c r="I20">
        <f>I19*I18</f>
        <v>7028000</v>
      </c>
      <c r="O20" t="s">
        <v>16</v>
      </c>
    </row>
    <row r="21" spans="7:24" x14ac:dyDescent="0.25">
      <c r="O21">
        <v>2.5</v>
      </c>
      <c r="P21">
        <v>7.65</v>
      </c>
      <c r="Q21">
        <f>P21*O21</f>
        <v>19.125</v>
      </c>
    </row>
    <row r="22" spans="7:24" x14ac:dyDescent="0.25">
      <c r="G22" s="6"/>
      <c r="H22" s="6"/>
      <c r="O22">
        <v>3.37</v>
      </c>
      <c r="P22">
        <v>1.07</v>
      </c>
      <c r="Q22">
        <f t="shared" ref="Q22:Q35" si="23">P22*O22</f>
        <v>3.6059000000000001</v>
      </c>
    </row>
    <row r="23" spans="7:24" x14ac:dyDescent="0.25">
      <c r="O23">
        <v>3.04</v>
      </c>
      <c r="P23">
        <v>8.1300000000000008</v>
      </c>
      <c r="Q23">
        <f t="shared" si="23"/>
        <v>24.715200000000003</v>
      </c>
    </row>
    <row r="24" spans="7:24" x14ac:dyDescent="0.25">
      <c r="O24">
        <v>13.71</v>
      </c>
      <c r="P24" s="11">
        <v>10.62</v>
      </c>
      <c r="Q24">
        <f t="shared" si="23"/>
        <v>145.6002</v>
      </c>
      <c r="R24" s="13"/>
      <c r="T24" s="11"/>
      <c r="U24" s="11"/>
      <c r="V24" s="11"/>
      <c r="W24" s="11"/>
      <c r="X24" s="11"/>
    </row>
    <row r="25" spans="7:24" x14ac:dyDescent="0.25">
      <c r="H25" t="s">
        <v>20</v>
      </c>
      <c r="O25">
        <v>9.89</v>
      </c>
      <c r="P25" s="11">
        <v>8.08</v>
      </c>
      <c r="Q25">
        <f t="shared" si="23"/>
        <v>79.911200000000008</v>
      </c>
      <c r="R25" s="14"/>
      <c r="T25" s="14"/>
      <c r="U25" s="14"/>
      <c r="V25" s="11"/>
      <c r="W25" s="11"/>
      <c r="X25" s="11"/>
    </row>
    <row r="26" spans="7:24" x14ac:dyDescent="0.25">
      <c r="O26">
        <v>12.06</v>
      </c>
      <c r="P26" s="11">
        <v>10.34</v>
      </c>
      <c r="Q26">
        <f t="shared" si="23"/>
        <v>124.7004</v>
      </c>
      <c r="R26" s="11"/>
      <c r="T26" s="11"/>
      <c r="U26" s="11"/>
      <c r="V26" s="11"/>
      <c r="W26" s="11"/>
      <c r="X26" s="11"/>
    </row>
    <row r="27" spans="7:24" x14ac:dyDescent="0.25">
      <c r="O27">
        <v>12.7</v>
      </c>
      <c r="P27" s="11">
        <v>10.16</v>
      </c>
      <c r="Q27">
        <f t="shared" si="23"/>
        <v>129.03199999999998</v>
      </c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O28">
        <v>7.09</v>
      </c>
      <c r="P28" s="11">
        <v>4.1100000000000003</v>
      </c>
      <c r="Q28">
        <f t="shared" si="23"/>
        <v>29.139900000000001</v>
      </c>
      <c r="R28" s="12"/>
      <c r="T28" s="12"/>
      <c r="U28" s="12"/>
      <c r="V28" s="11"/>
      <c r="W28" s="11"/>
      <c r="X28" s="11"/>
    </row>
    <row r="29" spans="7:24" x14ac:dyDescent="0.25">
      <c r="O29">
        <v>9.01</v>
      </c>
      <c r="P29" s="11">
        <v>4.1100000000000003</v>
      </c>
      <c r="Q29">
        <f t="shared" si="23"/>
        <v>37.031100000000002</v>
      </c>
      <c r="R29" s="11"/>
      <c r="T29" s="11"/>
      <c r="U29" s="11"/>
      <c r="V29" s="11"/>
      <c r="W29" s="11"/>
      <c r="X29" s="11"/>
    </row>
    <row r="30" spans="7:24" x14ac:dyDescent="0.25">
      <c r="O30">
        <v>12.13</v>
      </c>
      <c r="P30" s="11">
        <v>13.96</v>
      </c>
      <c r="Q30">
        <f t="shared" si="23"/>
        <v>169.33480000000003</v>
      </c>
      <c r="R30" s="11"/>
      <c r="T30" s="11"/>
      <c r="U30" s="11"/>
      <c r="V30" s="11"/>
      <c r="W30" s="11"/>
      <c r="X30" s="11"/>
    </row>
    <row r="31" spans="7:24" x14ac:dyDescent="0.25">
      <c r="O31">
        <v>3.8</v>
      </c>
      <c r="P31" s="11">
        <v>11.66</v>
      </c>
      <c r="Q31">
        <f t="shared" si="23"/>
        <v>44.308</v>
      </c>
      <c r="R31" s="11"/>
      <c r="T31" s="11"/>
      <c r="U31" s="11"/>
      <c r="V31" s="11"/>
      <c r="W31" s="11"/>
      <c r="X31" s="11"/>
    </row>
    <row r="32" spans="7:24" x14ac:dyDescent="0.25">
      <c r="O32">
        <v>4.9000000000000004</v>
      </c>
      <c r="P32" s="11">
        <v>3.68</v>
      </c>
      <c r="Q32">
        <f t="shared" si="23"/>
        <v>18.032000000000004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3.89</v>
      </c>
      <c r="P33" s="11">
        <v>2.86</v>
      </c>
      <c r="Q33">
        <f t="shared" si="23"/>
        <v>11.125399999999999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2.75</v>
      </c>
      <c r="P34" s="11">
        <v>13.82</v>
      </c>
      <c r="Q34">
        <f t="shared" si="23"/>
        <v>38.005000000000003</v>
      </c>
      <c r="R34" s="11"/>
    </row>
    <row r="35" spans="15:24" x14ac:dyDescent="0.25">
      <c r="O35">
        <v>2.39</v>
      </c>
      <c r="P35" s="11">
        <v>12.64</v>
      </c>
      <c r="Q35">
        <f t="shared" si="23"/>
        <v>30.209600000000002</v>
      </c>
      <c r="R35" s="11"/>
      <c r="T35" s="6"/>
    </row>
    <row r="36" spans="15:24" x14ac:dyDescent="0.25">
      <c r="P36" s="11"/>
      <c r="Q36" s="11">
        <f>SUM(Q21:Q35)</f>
        <v>903.87570000000005</v>
      </c>
      <c r="R36" s="11"/>
      <c r="S36" s="6"/>
    </row>
    <row r="37" spans="15:24" x14ac:dyDescent="0.25">
      <c r="Q37">
        <f>I18/Q36</f>
        <v>1.1107722002040767</v>
      </c>
    </row>
    <row r="38" spans="15:24" x14ac:dyDescent="0.25">
      <c r="Q38" t="s">
        <v>19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115" zoomScaleNormal="11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3" zoomScale="115" zoomScaleNormal="115"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2024-10-04T04:06:30Z</dcterms:modified>
</cp:coreProperties>
</file>