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Viraj S Shetty - SBI  -Approx\"/>
    </mc:Choice>
  </mc:AlternateContent>
  <xr:revisionPtr revIDLastSave="0" documentId="13_ncr:1_{8BAD1313-C54F-4426-AE08-C694361F1C1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1" i="24" l="1"/>
  <c r="R11" i="24"/>
  <c r="U16" i="23"/>
  <c r="T16" i="23"/>
  <c r="T14" i="22"/>
  <c r="S14" i="22"/>
  <c r="T11" i="21"/>
  <c r="S11" i="21"/>
  <c r="G35" i="4"/>
  <c r="G34" i="4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<sst xmlns="http://schemas.openxmlformats.org/spreadsheetml/2006/main" count="50" uniqueCount="44">
  <si>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</si>
  <si>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</si>
  <si>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</si>
  <si>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</si>
  <si>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</si>
  <si>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</si>
  <si>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</si>
  <si>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</si>
  <si>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</si>
  <si>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</si>
  <si>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</si>
  <si>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</si>
  <si>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</si>
  <si>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</si>
  <si>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</si>
  <si>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</si>
  <si>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</si>
  <si>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</si>
  <si>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</si>
  <si>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</si>
  <si>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</si>
  <si>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</si>
  <si>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</si>
  <si>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</si>
  <si>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</si>
  <si>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</si>
  <si>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</si>
  <si>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</si>
  <si>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</si>
  <si>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</si>
  <si>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</si>
  <si>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</si>
  <si>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</si>
  <si>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</si>
  <si>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</si>
  <si>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</si>
  <si>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</si>
  <si>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</si>
  <si>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</si>
  <si>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</si>
  <si>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- Santacruz (West) - Viraj S Shetty &amp; Surendra V Shetty</t>
  </si>
  <si>
    <t>Agree CA</t>
  </si>
  <si>
    <t>Encl Bal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</si>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</sst>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153341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3905F-F0A3-4E85-8E44-7DB0CB15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7446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96454</xdr:colOff>
      <xdr:row>34</xdr:row>
      <xdr:rowOff>162825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A08DE-BDD9-4394-AAF7-DD9C0961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30854" cy="6449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220297</xdr:colOff>
      <xdr:row>36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84B1D-A7E0-445F-970C-BF205108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54697" cy="65826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36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14B8C-8185-435C-881D-00563A74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811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305864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14788-6C2A-4CFD-BC50-96CA6D9A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21064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401127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BE6558-7CAE-450E-9992-B2070981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16327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105811</xdr:colOff>
      <xdr:row>50</xdr:row>
      <xdr:rowOff>1256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6773E-0801-42F0-8F17-9C154AF1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21011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44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C7782-00CD-4EBA-802F-8057D2C9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7220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A4317-4028-4FE6-8FAF-1A317D66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35490-6D61-4981-B234-4399AAF8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668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74A67-D518-4E86-8E73-CBDD0BD5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697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34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8C996-376C-4630-80BE-25615146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37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I36" sqref="I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383</v>
      </c>
      <c r="C3" s="4">
        <f>B3*1.2</f>
        <v>459.59999999999997</v>
      </c>
      <c r="D3" s="4">
        <f t="shared" ref="D3:D14" si="2">C3*1.2</f>
        <v>551.52</v>
      </c>
      <c r="E3" s="5">
        <f t="shared" ref="E3:E14" si="3">R3</f>
        <v>2948940</v>
      </c>
      <c r="F3" s="9">
        <f t="shared" ref="F3:F14" si="4">ROUND((E3/B3),0)</f>
        <v>7700</v>
      </c>
      <c r="G3" s="9">
        <f t="shared" ref="G3:G14" si="5">ROUND((E3/C3),0)</f>
        <v>6416</v>
      </c>
      <c r="H3" s="9">
        <f t="shared" ref="H3:H14" si="6">ROUND((E3/D3),0)</f>
        <v>5347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383</v>
      </c>
      <c r="R3" s="2">
        <v>2948940</v>
      </c>
    </row>
    <row r="4" spans="1:20" x14ac:dyDescent="0.25">
      <c r="A4" s="4">
        <f t="shared" ref="A4:A9" si="9">N4</f>
        <v>0</v>
      </c>
      <c r="B4" s="4">
        <f t="shared" ref="B4:B9" si="10">Q4</f>
        <v>454</v>
      </c>
      <c r="C4" s="4">
        <f t="shared" ref="C4:C9" si="11">B4*1.2</f>
        <v>544.79999999999995</v>
      </c>
      <c r="D4" s="4">
        <f t="shared" ref="D4:D9" si="12">C4*1.2</f>
        <v>653.75999999999988</v>
      </c>
      <c r="E4" s="5">
        <f t="shared" ref="E4:E9" si="13">R4</f>
        <v>3825000</v>
      </c>
      <c r="F4" s="9">
        <f t="shared" ref="F4:F9" si="14">ROUND((E4/B4),0)</f>
        <v>8425</v>
      </c>
      <c r="G4" s="9">
        <f t="shared" ref="G4:G9" si="15">ROUND((E4/C4),0)</f>
        <v>7021</v>
      </c>
      <c r="H4" s="9">
        <f t="shared" ref="H4:H9" si="16">ROUND((E4/D4),0)</f>
        <v>5851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454</v>
      </c>
      <c r="R4" s="2">
        <v>3825000</v>
      </c>
    </row>
    <row r="5" spans="1:20" x14ac:dyDescent="0.25">
      <c r="A5" s="4">
        <f t="shared" si="9"/>
        <v>0</v>
      </c>
      <c r="B5" s="4">
        <f t="shared" si="10"/>
        <v>581</v>
      </c>
      <c r="C5" s="4">
        <f t="shared" si="11"/>
        <v>697.19999999999993</v>
      </c>
      <c r="D5" s="4">
        <f t="shared" si="12"/>
        <v>836.63999999999987</v>
      </c>
      <c r="E5" s="5">
        <f t="shared" si="13"/>
        <v>4450000</v>
      </c>
      <c r="F5" s="9">
        <f t="shared" si="14"/>
        <v>7659</v>
      </c>
      <c r="G5" s="9">
        <f t="shared" si="15"/>
        <v>6383</v>
      </c>
      <c r="H5" s="9">
        <f t="shared" si="16"/>
        <v>5319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581</v>
      </c>
      <c r="R5" s="2">
        <v>4450000</v>
      </c>
    </row>
    <row r="6" spans="1:20" x14ac:dyDescent="0.25">
      <c r="A6" s="4">
        <f t="shared" si="9"/>
        <v>0</v>
      </c>
      <c r="B6" s="4">
        <f t="shared" si="10"/>
        <v>403</v>
      </c>
      <c r="C6" s="4">
        <f t="shared" si="11"/>
        <v>483.59999999999997</v>
      </c>
      <c r="D6" s="4">
        <f t="shared" si="12"/>
        <v>580.31999999999994</v>
      </c>
      <c r="E6" s="5">
        <f t="shared" si="13"/>
        <v>4168317</v>
      </c>
      <c r="F6" s="9">
        <f t="shared" si="14"/>
        <v>10343</v>
      </c>
      <c r="G6" s="9">
        <f t="shared" si="15"/>
        <v>8619</v>
      </c>
      <c r="H6" s="9">
        <f t="shared" si="16"/>
        <v>7183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403</v>
      </c>
      <c r="R6" s="2">
        <v>4168317</v>
      </c>
    </row>
    <row r="7" spans="1:20" x14ac:dyDescent="0.25">
      <c r="A7" s="4">
        <f t="shared" si="9"/>
        <v>0</v>
      </c>
      <c r="B7" s="4">
        <f t="shared" si="10"/>
        <v>555</v>
      </c>
      <c r="C7" s="4">
        <f t="shared" si="11"/>
        <v>666</v>
      </c>
      <c r="D7" s="4">
        <f t="shared" si="12"/>
        <v>799.19999999999993</v>
      </c>
      <c r="E7" s="5">
        <f t="shared" si="13"/>
        <v>4000000</v>
      </c>
      <c r="F7" s="9">
        <f t="shared" si="14"/>
        <v>7207</v>
      </c>
      <c r="G7" s="9">
        <f t="shared" si="15"/>
        <v>6006</v>
      </c>
      <c r="H7" s="9">
        <f t="shared" si="16"/>
        <v>5005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555</v>
      </c>
      <c r="R7" s="2">
        <v>4000000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4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675</v>
      </c>
      <c r="C16" s="4">
        <f>B16*1.2</f>
        <v>810</v>
      </c>
      <c r="D16" s="4">
        <f t="shared" ref="D16:D28" si="34">C16*1.2</f>
        <v>972</v>
      </c>
      <c r="E16" s="5">
        <f t="shared" ref="E16:E28" si="35">R16</f>
        <v>3600000</v>
      </c>
      <c r="F16" s="9">
        <f t="shared" ref="F16:F28" si="36">ROUND((E16/B16),0)</f>
        <v>5333</v>
      </c>
      <c r="G16" s="9">
        <f t="shared" ref="G16:G28" si="37">ROUND((E16/C16),0)</f>
        <v>4444</v>
      </c>
      <c r="H16" s="9">
        <f t="shared" ref="H16:H28" si="38">ROUND((E16/D16),0)</f>
        <v>3704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675</v>
      </c>
      <c r="R16" s="2">
        <v>3600000</v>
      </c>
    </row>
    <row r="17" spans="1:24" x14ac:dyDescent="0.25">
      <c r="A17" s="4">
        <f t="shared" si="32"/>
        <v>0</v>
      </c>
      <c r="B17" s="4">
        <f t="shared" si="33"/>
        <v>440</v>
      </c>
      <c r="C17" s="4">
        <f t="shared" ref="C17:C28" si="41">B17*1.2</f>
        <v>528</v>
      </c>
      <c r="D17" s="4">
        <f t="shared" si="34"/>
        <v>633.6</v>
      </c>
      <c r="E17" s="5">
        <f t="shared" si="35"/>
        <v>3800000</v>
      </c>
      <c r="F17" s="9">
        <f t="shared" si="36"/>
        <v>8636</v>
      </c>
      <c r="G17" s="9">
        <f t="shared" si="37"/>
        <v>7197</v>
      </c>
      <c r="H17" s="9">
        <f t="shared" si="38"/>
        <v>5997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440</v>
      </c>
      <c r="R17" s="2">
        <v>3800000</v>
      </c>
    </row>
    <row r="18" spans="1:24" x14ac:dyDescent="0.25">
      <c r="A18" s="4">
        <f t="shared" si="32"/>
        <v>0</v>
      </c>
      <c r="B18" s="4">
        <f t="shared" si="33"/>
        <v>390</v>
      </c>
      <c r="C18" s="4">
        <f t="shared" si="41"/>
        <v>468</v>
      </c>
      <c r="D18" s="4">
        <f t="shared" si="34"/>
        <v>561.6</v>
      </c>
      <c r="E18" s="5">
        <f t="shared" si="35"/>
        <v>4000000</v>
      </c>
      <c r="F18" s="9">
        <f t="shared" si="36"/>
        <v>10256</v>
      </c>
      <c r="G18" s="9">
        <f t="shared" si="37"/>
        <v>8547</v>
      </c>
      <c r="H18" s="9">
        <f t="shared" si="38"/>
        <v>7123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390</v>
      </c>
      <c r="R18" s="2">
        <v>4000000</v>
      </c>
    </row>
    <row r="19" spans="1:24" x14ac:dyDescent="0.25">
      <c r="A19" s="4">
        <f t="shared" si="32"/>
        <v>0</v>
      </c>
      <c r="B19" s="4">
        <f t="shared" si="33"/>
        <v>575</v>
      </c>
      <c r="C19" s="4">
        <f t="shared" si="41"/>
        <v>690</v>
      </c>
      <c r="D19" s="4">
        <f t="shared" si="34"/>
        <v>828</v>
      </c>
      <c r="E19" s="5">
        <f t="shared" si="35"/>
        <v>4550000</v>
      </c>
      <c r="F19" s="9">
        <f t="shared" si="36"/>
        <v>7913</v>
      </c>
      <c r="G19" s="9">
        <f t="shared" si="37"/>
        <v>6594</v>
      </c>
      <c r="H19" s="9">
        <f t="shared" si="38"/>
        <v>5495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575</v>
      </c>
      <c r="R19" s="2">
        <v>4550000</v>
      </c>
    </row>
    <row r="20" spans="1:24" x14ac:dyDescent="0.25">
      <c r="A20" s="4">
        <f t="shared" si="32"/>
        <v>0</v>
      </c>
      <c r="B20" s="4">
        <f t="shared" si="33"/>
        <v>456</v>
      </c>
      <c r="C20" s="4">
        <f t="shared" si="41"/>
        <v>547.19999999999993</v>
      </c>
      <c r="D20" s="4">
        <f t="shared" si="34"/>
        <v>656.63999999999987</v>
      </c>
      <c r="E20" s="5">
        <f t="shared" si="35"/>
        <v>3800000</v>
      </c>
      <c r="F20" s="9">
        <f t="shared" si="36"/>
        <v>8333</v>
      </c>
      <c r="G20" s="9">
        <f t="shared" si="37"/>
        <v>6944</v>
      </c>
      <c r="H20" s="9">
        <f t="shared" si="38"/>
        <v>5787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456</v>
      </c>
      <c r="R20" s="2">
        <v>3800000</v>
      </c>
    </row>
    <row r="21" spans="1:24" x14ac:dyDescent="0.25">
      <c r="A21" s="4">
        <f t="shared" si="32"/>
        <v>0</v>
      </c>
      <c r="B21" s="4">
        <f t="shared" si="33"/>
        <v>680</v>
      </c>
      <c r="C21" s="4">
        <f t="shared" si="41"/>
        <v>816</v>
      </c>
      <c r="D21" s="4">
        <f t="shared" si="34"/>
        <v>979.19999999999993</v>
      </c>
      <c r="E21" s="5">
        <f t="shared" si="35"/>
        <v>5700000</v>
      </c>
      <c r="F21" s="9">
        <f t="shared" si="36"/>
        <v>8382</v>
      </c>
      <c r="G21" s="9">
        <f t="shared" si="37"/>
        <v>6985</v>
      </c>
      <c r="H21" s="9">
        <f t="shared" si="38"/>
        <v>5821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680</v>
      </c>
      <c r="R21" s="2">
        <v>5700000</v>
      </c>
    </row>
    <row r="22" spans="1:24" x14ac:dyDescent="0.25">
      <c r="A22" s="4">
        <f t="shared" ref="A22:A24" si="42">N22</f>
        <v>0</v>
      </c>
      <c r="B22" s="4">
        <f t="shared" ref="B22:B24" si="43">Q22</f>
        <v>424</v>
      </c>
      <c r="C22" s="4">
        <f t="shared" ref="C22:C24" si="44">B22*1.2</f>
        <v>508.79999999999995</v>
      </c>
      <c r="D22" s="4">
        <f t="shared" ref="D22:D24" si="45">C22*1.2</f>
        <v>610.55999999999995</v>
      </c>
      <c r="E22" s="5">
        <f t="shared" ref="E22:E24" si="46">R22</f>
        <v>3575000</v>
      </c>
      <c r="F22" s="9">
        <f t="shared" ref="F22:F24" si="47">ROUND((E22/B22),0)</f>
        <v>8432</v>
      </c>
      <c r="G22" s="9">
        <f t="shared" ref="G22:G24" si="48">ROUND((E22/C22),0)</f>
        <v>7026</v>
      </c>
      <c r="H22" s="9">
        <f t="shared" ref="H22:H24" si="49">ROUND((E22/D22),0)</f>
        <v>5855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424</v>
      </c>
      <c r="R22" s="2">
        <v>3575000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30.65</v>
      </c>
      <c r="G33">
        <f>F33*10.764</f>
        <v>329.91659999999996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E34" t="s">
        <v>42</v>
      </c>
      <c r="F34" s="7">
        <v>3.19</v>
      </c>
      <c r="G34">
        <f>F34*10.764</f>
        <v>34.337159999999997</v>
      </c>
      <c r="S34" s="10"/>
      <c r="T34" s="10"/>
      <c r="U34" s="17" t="s">
        <v>18</v>
      </c>
      <c r="V34" s="23"/>
      <c r="W34" s="24">
        <f>W35-W33</f>
        <v>61</v>
      </c>
      <c r="X34" s="41">
        <v>2025</v>
      </c>
      <c r="Y34" t="s">
        <v>43</v>
      </c>
    </row>
    <row r="35" spans="5:25" ht="15.75" x14ac:dyDescent="0.25">
      <c r="G35">
        <f>SUM(G33:G34)</f>
        <v>364.25375999999994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364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3640000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3567200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2912000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910000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7583.333333333333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8:T11"/>
  <sheetViews>
    <sheetView zoomScaleNormal="100" workbookViewId="0">
      <selection activeCell="T11" sqref="T11"/>
    </sheetView>
  </sheetViews>
  <sheetFormatPr defaultRowHeight="15" x14ac:dyDescent="0.25"/>
  <sheetData>
    <row r="8" spans="19:20" x14ac:dyDescent="0.25">
      <c r="S8">
        <v>29.96</v>
      </c>
    </row>
    <row r="9" spans="19:20" x14ac:dyDescent="0.25">
      <c r="S9">
        <v>11.65</v>
      </c>
    </row>
    <row r="10" spans="19:20" x14ac:dyDescent="0.25">
      <c r="S10">
        <v>0.59</v>
      </c>
    </row>
    <row r="11" spans="19:20" x14ac:dyDescent="0.25">
      <c r="S11">
        <f>SUM(S8:S10)</f>
        <v>42.2</v>
      </c>
      <c r="T11">
        <f>S11*10.764</f>
        <v>454.24079999999998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2:T14"/>
  <sheetViews>
    <sheetView workbookViewId="0">
      <selection activeCell="T14" sqref="T14"/>
    </sheetView>
  </sheetViews>
  <sheetFormatPr defaultRowHeight="15" x14ac:dyDescent="0.25"/>
  <sheetData>
    <row r="12" spans="19:20" x14ac:dyDescent="0.25">
      <c r="S12">
        <v>42.78</v>
      </c>
    </row>
    <row r="13" spans="19:20" x14ac:dyDescent="0.25">
      <c r="S13">
        <v>11.24</v>
      </c>
    </row>
    <row r="14" spans="19:20" x14ac:dyDescent="0.25">
      <c r="S14">
        <f>SUM(S12:S13)</f>
        <v>54.02</v>
      </c>
      <c r="T14">
        <f>S14*10.764</f>
        <v>581.47127999999998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4:U16"/>
  <sheetViews>
    <sheetView workbookViewId="0">
      <selection activeCell="U17" sqref="U17"/>
    </sheetView>
  </sheetViews>
  <sheetFormatPr defaultRowHeight="15" x14ac:dyDescent="0.25"/>
  <sheetData>
    <row r="14" spans="20:21" x14ac:dyDescent="0.25">
      <c r="T14">
        <v>29.93</v>
      </c>
    </row>
    <row r="15" spans="20:21" x14ac:dyDescent="0.25">
      <c r="T15">
        <v>7.55</v>
      </c>
    </row>
    <row r="16" spans="20:21" x14ac:dyDescent="0.25">
      <c r="T16">
        <f>SUM(T14:T15)</f>
        <v>37.479999999999997</v>
      </c>
      <c r="U16">
        <f>T16*10.764</f>
        <v>403.43471999999997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9:S11"/>
  <sheetViews>
    <sheetView workbookViewId="0">
      <selection activeCell="S11" sqref="S11"/>
    </sheetView>
  </sheetViews>
  <sheetFormatPr defaultRowHeight="15" x14ac:dyDescent="0.25"/>
  <sheetData>
    <row r="9" spans="18:19" x14ac:dyDescent="0.25">
      <c r="R9">
        <v>47.52</v>
      </c>
    </row>
    <row r="10" spans="18:19" x14ac:dyDescent="0.25">
      <c r="R10">
        <v>4.0599999999999996</v>
      </c>
    </row>
    <row r="11" spans="18:19" x14ac:dyDescent="0.25">
      <c r="R11">
        <f>SUM(R9:R10)</f>
        <v>51.580000000000005</v>
      </c>
      <c r="S11">
        <f>R11*10.764</f>
        <v>555.20712000000003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46" sqref="G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6" sqref="R15:R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0" sqref="U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2024-09-21T11:41:12Z</dcterms:modified>
</cp:coreProperties>
</file>