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78333DF-B9F2-491F-BF40-AF7BC271A90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7" i="1" l="1"/>
  <c r="B20" i="1" l="1"/>
  <c r="F6" i="1"/>
  <c r="G6" i="1" s="1"/>
  <c r="H6" i="1" l="1"/>
  <c r="G8" i="1"/>
  <c r="D39" i="1"/>
  <c r="D38" i="1"/>
  <c r="J4" i="1" l="1"/>
  <c r="J31" i="1"/>
  <c r="J30" i="1"/>
  <c r="E68" i="1"/>
  <c r="E69" i="1" s="1"/>
  <c r="J5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H37" i="1"/>
  <c r="H36" i="1" l="1"/>
  <c r="J36" i="1"/>
  <c r="H35" i="1"/>
  <c r="I35" i="1"/>
  <c r="D36" i="1" l="1"/>
  <c r="J28" i="1" l="1"/>
  <c r="K7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  <c r="K36" i="1"/>
  <c r="K35" i="1"/>
  <c r="B21" i="1" l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<sst xmlns="http://schemas.openxmlformats.org/spreadsheetml/2006/main" count="32" uniqueCount="31">
  <si>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</si>
  <si>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</si>
  <si>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</si>
  <si>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</si>
  <si>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</si>
  <si>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</si>
  <si>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</si>
  <si>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</si>
  <si>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</si>
  <si>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</si>
  <si>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</si>
  <si>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</si>
  <si>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</si>
  <si>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</si>
  <si>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</si>
  <si>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</si>
  <si>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</si>
  <si>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</si>
  <si>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</si>
  <si>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</si>
  <si>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</si>
  <si>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</si>
  <si>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</si>
  <si>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</si>
  <si>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</si>
  <si>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</si>
  <si>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 xml:space="preserve">Flat No. </t>
  </si>
  <si>
    <t>Built up</t>
  </si>
  <si>
    <t>Parking 2</t>
  </si>
  <si>
    <t>Total Value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</si>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</sst>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44</xdr:row>
      <xdr:rowOff>96433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EAB05-6534-41DE-96A8-FE1822861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4784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334613</xdr:colOff>
      <xdr:row>44</xdr:row>
      <xdr:rowOff>86907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48253E-CECA-4DB3-AC24-AF1ED331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69013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43</xdr:row>
      <xdr:rowOff>58301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1DFCD2-C987-4EA9-9C59-CFC90FEF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249801"/>
        </a:xfrm>
        <a:prstGeom prst="rect">
          <a:avLst/>
        </a:prstGeom>
      </xdr:spPr>
    </xdr:pic>
    <xdr:clientData/>
  </xdr:twoCellAnchor>
  <xdr:twoCellAnchor editAs="oneCell">
    <xdr:from>
      <xdr:col>15</xdr:col>
      <xdr:colOff>133350</xdr:colOff>
      <xdr:row>0</xdr:row>
      <xdr:rowOff>0</xdr:rowOff>
    </xdr:from>
    <xdr:to>
      <xdr:col>30</xdr:col>
      <xdr:colOff>344206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DA926-92A4-4A95-A583-C2279D9B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7350" y="0"/>
          <a:ext cx="9354856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552450</xdr:colOff>
      <xdr:row>37</xdr:row>
      <xdr:rowOff>189866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2D3BE-FCD0-4482-871A-BC9DE0B0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648449" cy="7238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9"/>
  <sheetViews>
    <sheetView tabSelected="1" topLeftCell="A8" zoomScaleNormal="100" workbookViewId="0">
      <selection activeCell="K38" sqref="K38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1" t="s">
        <v>26</v>
      </c>
      <c r="B2" s="52"/>
      <c r="C2" s="52"/>
      <c r="D2" s="42"/>
      <c r="E2" s="18"/>
      <c r="F2" t="s">
        <v>13</v>
      </c>
      <c r="I2" s="5"/>
      <c r="L2" s="4"/>
      <c r="O2" s="5"/>
    </row>
    <row r="3" spans="1:15" ht="16.5" x14ac:dyDescent="0.3">
      <c r="A3" s="51" t="s">
        <v>0</v>
      </c>
      <c r="B3" s="53">
        <v>50300</v>
      </c>
      <c r="C3" s="53"/>
      <c r="D3" s="46"/>
      <c r="E3" s="14"/>
      <c r="F3" s="4">
        <v>2019</v>
      </c>
      <c r="G3" s="6">
        <v>2024</v>
      </c>
      <c r="H3" s="7">
        <f>G3-F3</f>
        <v>5</v>
      </c>
      <c r="I3" s="5"/>
      <c r="J3">
        <v>26620</v>
      </c>
      <c r="L3" s="4"/>
      <c r="M3" s="6"/>
      <c r="N3" s="7"/>
      <c r="O3" s="5"/>
    </row>
    <row r="4" spans="1:15" ht="33" x14ac:dyDescent="0.3">
      <c r="A4" s="31" t="s">
        <v>1</v>
      </c>
      <c r="B4" s="53">
        <v>3000</v>
      </c>
      <c r="C4" s="53"/>
      <c r="D4" s="46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1" t="s">
        <v>2</v>
      </c>
      <c r="B5" s="53">
        <f>B3-B4</f>
        <v>47300</v>
      </c>
      <c r="C5" s="43"/>
      <c r="D5" s="46"/>
      <c r="F5" t="s">
        <v>25</v>
      </c>
      <c r="G5" s="30" t="s">
        <v>27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1" t="s">
        <v>3</v>
      </c>
      <c r="B6" s="53">
        <f>B4</f>
        <v>3000</v>
      </c>
      <c r="C6" s="53"/>
      <c r="D6" s="46"/>
      <c r="E6" s="14"/>
      <c r="F6" s="14">
        <f>69.68*10.764</f>
        <v>750.03552000000002</v>
      </c>
      <c r="G6" s="30">
        <f>F6*1.2</f>
        <v>900.04262400000005</v>
      </c>
      <c r="H6" s="22">
        <f>G6/10.764</f>
        <v>83.616000000000014</v>
      </c>
      <c r="I6" s="38"/>
      <c r="J6" s="19"/>
      <c r="L6" s="4"/>
      <c r="M6" s="6"/>
      <c r="N6" s="7"/>
      <c r="O6" s="5"/>
    </row>
    <row r="7" spans="1:15" ht="16.5" x14ac:dyDescent="0.3">
      <c r="A7" s="51" t="s">
        <v>4</v>
      </c>
      <c r="B7" s="54">
        <v>5</v>
      </c>
      <c r="C7" s="54"/>
      <c r="D7" s="37"/>
      <c r="F7" s="14"/>
      <c r="G7" s="30">
        <v>33000</v>
      </c>
      <c r="H7" s="22"/>
      <c r="I7" s="38"/>
      <c r="J7" s="19"/>
      <c r="K7">
        <f>J7/10.764</f>
        <v>0</v>
      </c>
      <c r="L7" s="4"/>
      <c r="M7" s="9"/>
      <c r="N7" s="10"/>
      <c r="O7" s="5"/>
    </row>
    <row r="8" spans="1:15" ht="16.5" x14ac:dyDescent="0.3">
      <c r="A8" s="51" t="s">
        <v>5</v>
      </c>
      <c r="B8" s="54">
        <f>B9-B7</f>
        <v>55</v>
      </c>
      <c r="C8" s="54"/>
      <c r="D8" s="37"/>
      <c r="F8" s="14"/>
      <c r="G8" s="36">
        <f>G7*G6</f>
        <v>29701406.592</v>
      </c>
      <c r="H8" s="40"/>
      <c r="I8" s="19"/>
      <c r="J8" s="19"/>
      <c r="L8" s="4"/>
      <c r="M8" s="9"/>
      <c r="N8" s="10"/>
      <c r="O8" s="5"/>
    </row>
    <row r="9" spans="1:15" ht="16.5" x14ac:dyDescent="0.3">
      <c r="A9" s="51" t="s">
        <v>6</v>
      </c>
      <c r="B9" s="54">
        <v>60</v>
      </c>
      <c r="C9" s="54"/>
      <c r="D9" s="37"/>
      <c r="F9" s="26"/>
      <c r="G9" s="32"/>
      <c r="H9" s="39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4">
        <f>90*B7/B9</f>
        <v>7.5</v>
      </c>
      <c r="C10" s="54"/>
      <c r="D10" s="37"/>
      <c r="F10" s="14"/>
      <c r="G10" s="32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51"/>
      <c r="B11" s="55">
        <f>B10%</f>
        <v>7.4999999999999997E-2</v>
      </c>
      <c r="C11" s="55"/>
      <c r="D11" s="47"/>
      <c r="E11" s="44"/>
      <c r="F11" s="14"/>
      <c r="G11" s="32"/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51" t="s">
        <v>8</v>
      </c>
      <c r="B12" s="53">
        <f>B6*B11</f>
        <v>225</v>
      </c>
      <c r="C12" s="53"/>
      <c r="D12" s="46"/>
      <c r="E12" s="45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51" t="s">
        <v>9</v>
      </c>
      <c r="B13" s="53">
        <f>B6-B12</f>
        <v>2775</v>
      </c>
      <c r="C13" s="53"/>
      <c r="D13" s="48"/>
      <c r="E13" s="45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51" t="s">
        <v>2</v>
      </c>
      <c r="B14" s="53">
        <f>B5</f>
        <v>47300</v>
      </c>
      <c r="C14" s="53"/>
      <c r="D14" s="46"/>
      <c r="E14" s="14"/>
      <c r="F14" s="17" t="s">
        <v>30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51" t="s">
        <v>10</v>
      </c>
      <c r="B15" s="53">
        <f>B14+B13</f>
        <v>50075</v>
      </c>
      <c r="C15" s="53"/>
      <c r="D15" s="46"/>
      <c r="E15" s="14"/>
      <c r="F15" s="17">
        <v>750</v>
      </c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6" t="s">
        <v>23</v>
      </c>
      <c r="B16" s="57">
        <v>750</v>
      </c>
      <c r="C16" s="57"/>
      <c r="D16" s="37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6" t="s">
        <v>24</v>
      </c>
      <c r="B17" s="58">
        <f>B15*B16</f>
        <v>37556250</v>
      </c>
      <c r="C17" s="58"/>
      <c r="D17" s="49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56" t="s">
        <v>28</v>
      </c>
      <c r="B18" s="58">
        <v>3000000</v>
      </c>
      <c r="C18" s="58"/>
      <c r="D18" s="49"/>
      <c r="E18" s="14"/>
      <c r="F18" s="26"/>
      <c r="G18" s="26"/>
      <c r="H18" s="13"/>
      <c r="I18" s="12"/>
      <c r="L18" s="59"/>
      <c r="N18" s="13"/>
      <c r="O18" s="60"/>
    </row>
    <row r="19" spans="1:15" ht="16.5" x14ac:dyDescent="0.3">
      <c r="A19" s="56" t="s">
        <v>29</v>
      </c>
      <c r="B19" s="58">
        <f>B18+B17</f>
        <v>40556250</v>
      </c>
      <c r="C19" s="58"/>
      <c r="D19" s="49"/>
      <c r="E19" s="14"/>
      <c r="F19" s="26"/>
      <c r="G19" s="26"/>
      <c r="H19" s="13"/>
      <c r="I19" s="12"/>
      <c r="L19" s="59"/>
      <c r="N19" s="13"/>
      <c r="O19" s="60"/>
    </row>
    <row r="20" spans="1:15" ht="16.5" x14ac:dyDescent="0.3">
      <c r="A20" s="56" t="s">
        <v>12</v>
      </c>
      <c r="B20" s="58">
        <f>825*B4</f>
        <v>2475000</v>
      </c>
      <c r="C20" s="58"/>
      <c r="D20" s="49"/>
      <c r="E20" s="14"/>
      <c r="F20" s="14"/>
      <c r="G20" s="14"/>
      <c r="I20" s="5"/>
    </row>
    <row r="21" spans="1:15" ht="16.5" x14ac:dyDescent="0.3">
      <c r="A21" s="57" t="s">
        <v>16</v>
      </c>
      <c r="B21" s="58">
        <f>B17*0.032/12</f>
        <v>100150</v>
      </c>
      <c r="C21" s="58"/>
      <c r="D21" s="50"/>
      <c r="E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778</v>
      </c>
      <c r="D27" s="20"/>
      <c r="E27" s="20"/>
      <c r="F27" s="20">
        <v>39500000</v>
      </c>
      <c r="G27" s="22">
        <f t="shared" ref="G27:G33" si="0">F27/C27</f>
        <v>50771.208226221082</v>
      </c>
      <c r="H27" s="22" t="e">
        <f>F27/D27</f>
        <v>#DIV/0!</v>
      </c>
      <c r="I27" s="22" t="e">
        <f t="shared" ref="I27:I33" si="1">F27/B27</f>
        <v>#DIV/0!</v>
      </c>
      <c r="J27" s="20">
        <f>D27/C27</f>
        <v>0</v>
      </c>
      <c r="K27" s="29"/>
    </row>
    <row r="28" spans="1:15" ht="17.25" x14ac:dyDescent="0.3">
      <c r="B28" s="21"/>
      <c r="C28" s="21">
        <v>771</v>
      </c>
      <c r="D28" s="20"/>
      <c r="E28" s="20"/>
      <c r="F28" s="20">
        <v>40000000</v>
      </c>
      <c r="G28" s="22">
        <f t="shared" si="0"/>
        <v>51880.674448767837</v>
      </c>
      <c r="H28" s="22" t="e">
        <f>F28/D28</f>
        <v>#DIV/0!</v>
      </c>
      <c r="I28" s="22" t="e">
        <f t="shared" si="1"/>
        <v>#DIV/0!</v>
      </c>
      <c r="J28" s="20">
        <f>D28/C28</f>
        <v>0</v>
      </c>
      <c r="K28" s="29"/>
    </row>
    <row r="29" spans="1:15" x14ac:dyDescent="0.25">
      <c r="B29" s="21"/>
      <c r="C29" s="21">
        <v>777</v>
      </c>
      <c r="D29" s="20"/>
      <c r="E29" s="20"/>
      <c r="F29" s="22">
        <v>39200000</v>
      </c>
      <c r="G29" s="22">
        <f t="shared" si="0"/>
        <v>50450.450450450451</v>
      </c>
      <c r="H29" s="22"/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ref="H30:H33" si="2">F30/D30</f>
        <v>#DIV/0!</v>
      </c>
      <c r="I30" s="22" t="e">
        <f t="shared" si="1"/>
        <v>#DIV/0!</v>
      </c>
      <c r="J30" s="20" t="e">
        <f>D30/C30</f>
        <v>#DIV/0!</v>
      </c>
    </row>
    <row r="31" spans="1:15" x14ac:dyDescent="0.25">
      <c r="C31" s="21"/>
      <c r="D31" s="33"/>
      <c r="F31" s="34"/>
      <c r="G31" s="34" t="e">
        <f t="shared" si="0"/>
        <v>#DIV/0!</v>
      </c>
      <c r="H31" s="22" t="e">
        <f t="shared" si="2"/>
        <v>#DIV/0!</v>
      </c>
      <c r="I31" s="34" t="e">
        <f t="shared" si="1"/>
        <v>#DIV/0!</v>
      </c>
      <c r="J31" s="20" t="e">
        <f>D31/C31</f>
        <v>#DIV/0!</v>
      </c>
    </row>
    <row r="32" spans="1:15" x14ac:dyDescent="0.25">
      <c r="F32" s="34"/>
      <c r="G32" s="34" t="e">
        <f t="shared" si="0"/>
        <v>#DIV/0!</v>
      </c>
      <c r="H32" s="34" t="e">
        <f t="shared" si="2"/>
        <v>#DIV/0!</v>
      </c>
      <c r="I32" s="34" t="e">
        <f t="shared" si="1"/>
        <v>#DIV/0!</v>
      </c>
      <c r="J32" t="e">
        <f>B32/C32</f>
        <v>#DIV/0!</v>
      </c>
    </row>
    <row r="33" spans="1:11" x14ac:dyDescent="0.25">
      <c r="F33" s="33"/>
      <c r="G33" s="34" t="e">
        <f t="shared" si="0"/>
        <v>#DIV/0!</v>
      </c>
      <c r="H33" s="34" t="e">
        <f t="shared" si="2"/>
        <v>#DIV/0!</v>
      </c>
      <c r="I33" s="34" t="e">
        <f t="shared" si="1"/>
        <v>#DIV/0!</v>
      </c>
    </row>
    <row r="34" spans="1:11" x14ac:dyDescent="0.25">
      <c r="B34" s="18" t="s">
        <v>22</v>
      </c>
    </row>
    <row r="35" spans="1:11" x14ac:dyDescent="0.25">
      <c r="B35" s="18">
        <v>740</v>
      </c>
      <c r="C35" s="18">
        <v>29700000</v>
      </c>
      <c r="D35">
        <f>C35/B35</f>
        <v>40135.135135135133</v>
      </c>
      <c r="E35">
        <v>1137000</v>
      </c>
      <c r="F35">
        <v>30000</v>
      </c>
      <c r="G35">
        <f>F35+E35+C35</f>
        <v>30867000</v>
      </c>
      <c r="H35">
        <f>G35/B35</f>
        <v>41712.16216216216</v>
      </c>
      <c r="I35" s="14" t="e">
        <f>G35/#REF!</f>
        <v>#REF!</v>
      </c>
      <c r="J35" t="e">
        <f>G35/A35</f>
        <v>#DIV/0!</v>
      </c>
      <c r="K35" s="14">
        <f>B15/D35</f>
        <v>1.2476599326599327</v>
      </c>
    </row>
    <row r="36" spans="1:11" x14ac:dyDescent="0.25">
      <c r="B36" s="18">
        <v>740</v>
      </c>
      <c r="C36" s="18">
        <v>35800000</v>
      </c>
      <c r="D36">
        <f>C36/B36</f>
        <v>48378.37837837838</v>
      </c>
      <c r="E36">
        <v>287800</v>
      </c>
      <c r="F36">
        <v>30000</v>
      </c>
      <c r="G36">
        <f>F36+E36+C36</f>
        <v>36117800</v>
      </c>
      <c r="H36">
        <f>G36/B36</f>
        <v>48807.83783783784</v>
      </c>
      <c r="I36" s="14" t="e">
        <f>G36/#REF!</f>
        <v>#REF!</v>
      </c>
      <c r="J36" t="e">
        <f>G36/A36</f>
        <v>#DIV/0!</v>
      </c>
      <c r="K36" s="14">
        <f>B15/D36</f>
        <v>1.0350698324022345</v>
      </c>
    </row>
    <row r="37" spans="1:11" x14ac:dyDescent="0.25">
      <c r="B37" s="18">
        <v>750</v>
      </c>
      <c r="C37" s="18">
        <v>35151000</v>
      </c>
      <c r="D37">
        <f>C37/B37</f>
        <v>46868</v>
      </c>
      <c r="H37">
        <f>G37/B37</f>
        <v>0</v>
      </c>
      <c r="K37" s="14">
        <f>B15/D37</f>
        <v>1.0684262183152684</v>
      </c>
    </row>
    <row r="38" spans="1:11" ht="15.75" x14ac:dyDescent="0.25">
      <c r="A38" s="16"/>
      <c r="D38" t="e">
        <f>C38/B38</f>
        <v>#DIV/0!</v>
      </c>
    </row>
    <row r="39" spans="1:11" ht="15.75" x14ac:dyDescent="0.25">
      <c r="A39" s="16"/>
      <c r="D39" t="e">
        <f>C39/B39</f>
        <v>#DIV/0!</v>
      </c>
    </row>
    <row r="40" spans="1:11" ht="15.75" x14ac:dyDescent="0.25">
      <c r="A40" s="16"/>
    </row>
    <row r="41" spans="1:11" ht="15.75" x14ac:dyDescent="0.25">
      <c r="A41" s="16"/>
    </row>
    <row r="42" spans="1:11" ht="15.75" x14ac:dyDescent="0.25">
      <c r="A42" s="16"/>
    </row>
    <row r="43" spans="1:11" ht="15.75" x14ac:dyDescent="0.25">
      <c r="A43" s="16"/>
    </row>
    <row r="44" spans="1:11" ht="15.75" x14ac:dyDescent="0.25">
      <c r="A44" s="16"/>
    </row>
    <row r="55" spans="4:6" x14ac:dyDescent="0.25">
      <c r="D55">
        <v>36000</v>
      </c>
      <c r="E55">
        <v>5000</v>
      </c>
    </row>
    <row r="56" spans="4:6" x14ac:dyDescent="0.25">
      <c r="E56">
        <v>2000</v>
      </c>
    </row>
    <row r="57" spans="4:6" x14ac:dyDescent="0.25">
      <c r="E57">
        <v>2000</v>
      </c>
    </row>
    <row r="58" spans="4:6" x14ac:dyDescent="0.25">
      <c r="E58">
        <v>3000</v>
      </c>
    </row>
    <row r="59" spans="4:6" x14ac:dyDescent="0.25">
      <c r="E59">
        <v>500</v>
      </c>
    </row>
    <row r="60" spans="4:6" x14ac:dyDescent="0.25">
      <c r="E60">
        <v>2000</v>
      </c>
    </row>
    <row r="61" spans="4:6" x14ac:dyDescent="0.25">
      <c r="E61">
        <v>4000</v>
      </c>
    </row>
    <row r="62" spans="4:6" x14ac:dyDescent="0.25">
      <c r="E62">
        <v>1500</v>
      </c>
    </row>
    <row r="63" spans="4:6" x14ac:dyDescent="0.25">
      <c r="E63">
        <v>1000</v>
      </c>
    </row>
    <row r="64" spans="4:6" x14ac:dyDescent="0.25">
      <c r="D64" s="14"/>
      <c r="E64" s="14">
        <v>1000</v>
      </c>
      <c r="F64" s="14"/>
    </row>
    <row r="65" spans="5:5" x14ac:dyDescent="0.25">
      <c r="E65">
        <v>1500</v>
      </c>
    </row>
    <row r="66" spans="5:5" x14ac:dyDescent="0.25">
      <c r="E66">
        <v>4000</v>
      </c>
    </row>
    <row r="67" spans="5:5" x14ac:dyDescent="0.25">
      <c r="E67">
        <v>4000</v>
      </c>
    </row>
    <row r="68" spans="5:5" x14ac:dyDescent="0.25">
      <c r="E68">
        <f>SUM(E55:E67)</f>
        <v>31500</v>
      </c>
    </row>
    <row r="69" spans="5:5" x14ac:dyDescent="0.25">
      <c r="E69">
        <f>D55-E68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topLeftCell="A12" workbookViewId="0">
      <selection activeCell="V28" sqref="V28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2024-09-24T07:40:56Z</dcterms:modified>
</cp:coreProperties>
</file>