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UBI\RLP Vashi\Manpreet Singh Gurmeet Singh Saini\"/>
    </mc:Choice>
  </mc:AlternateContent>
  <xr:revisionPtr revIDLastSave="0" documentId="13_ncr:1_{61726863-176E-4D3A-9E71-01873149FE91}" xr6:coauthVersionLast="36" xr6:coauthVersionMax="36" xr10:uidLastSave="{00000000-0000-0000-0000-000000000000}"/>
  <bookViews>
    <workbookView xWindow="0" yWindow="0" windowWidth="28800" windowHeight="12105" activeTab="8" xr2:uid="{00000000-000D-0000-FFFF-FFFF00000000}"/>
  </bookViews>
  <sheets>
    <sheet name="20-20" sheetId="4" r:id="rId1"/>
    <sheet name="Sheet1" sheetId="13" r:id="rId2"/>
    <sheet name="Sheet2" sheetId="14" r:id="rId3"/>
    <sheet name="Sheet4" sheetId="16" r:id="rId4"/>
    <sheet name="Sheet3" sheetId="15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J25" i="4" l="1"/>
  <c r="I25" i="4"/>
  <c r="H25" i="4"/>
  <c r="H23" i="4"/>
  <c r="Q12" i="4"/>
  <c r="S12" i="4"/>
  <c r="Q11" i="4"/>
  <c r="S11" i="4"/>
  <c r="Q10" i="4"/>
  <c r="S10" i="4"/>
  <c r="Q9" i="4"/>
  <c r="S9" i="4"/>
  <c r="Q8" i="4"/>
  <c r="S8" i="4"/>
  <c r="Q7" i="4"/>
  <c r="S7" i="4"/>
  <c r="H21" i="4"/>
  <c r="I20" i="4"/>
  <c r="I19" i="4"/>
  <c r="P12" i="4" l="1"/>
  <c r="P11" i="4"/>
  <c r="P10" i="4"/>
  <c r="P9" i="4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<sst xmlns="http://schemas.openxmlformats.org/spreadsheetml/2006/main" count="30" uniqueCount="27">
  <si>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</si>
  <si>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</si>
  <si>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</si>
  <si>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</si>
  <si>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</si>
  <si>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</si>
  <si>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</si>
  <si>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</si>
  <si>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</si>
  <si>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</si>
  <si>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</si>
  <si>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</si>
  <si>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</si>
  <si>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Flat No. 1902, 19th Floor, Wing - C, Metro Satyam Queens Necklace, Village - Rohinjan, </t>
  </si>
  <si>
    <t>ls - 95 lakhs</t>
  </si>
  <si>
    <t>rera ca</t>
  </si>
  <si>
    <t>draft agreement  = 67,46,500/-</t>
  </si>
  <si>
    <t>bal</t>
  </si>
  <si>
    <t>rate</t>
  </si>
  <si>
    <t>16.08.24</t>
  </si>
  <si>
    <t>30.07.44</t>
  </si>
  <si>
    <t>16.07.24</t>
  </si>
  <si>
    <t>11.07.24</t>
  </si>
  <si>
    <t>26.06.24</t>
  </si>
  <si>
    <t>22.06.24</t>
  </si>
  <si>
    <t>fmv</t>
  </si>
  <si>
    <t>car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</si>
</sst>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429876</xdr:colOff>
      <xdr:row>47</xdr:row>
      <xdr:rowOff>134554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2CD0B4D-7A41-4C50-8EDC-8DCEF643FC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64276" cy="86308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334613</xdr:colOff>
      <xdr:row>51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802868-29D9-41DA-98C6-0C4E6A9FEF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69013" cy="864990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401297</xdr:colOff>
      <xdr:row>48</xdr:row>
      <xdr:rowOff>48835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43F4FA-6A68-49BE-BE26-683BF0264E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35697" cy="866896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372718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0B0D43-0528-4E6F-A55F-4893DF9C9E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07118" cy="86689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277455</xdr:colOff>
      <xdr:row>52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F09217-D2BA-4EE0-A973-F90B90BB94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11855" cy="865943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44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5D951C-3214-49E1-8CA0-312BE567F0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84867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47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9047C0-67EE-4568-BAB6-D6EF47BAC2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8296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45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3D2F7BD-B77B-47D7-B2CD-865872B0B1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4867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47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FC052D-B241-4EB8-A3E1-FDADB82FF9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8296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409575</xdr:colOff>
      <xdr:row>45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CA22CD5-9140-4A86-AB65-CB02628118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087975" cy="84867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31</xdr:col>
      <xdr:colOff>409575</xdr:colOff>
      <xdr:row>47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459D33B-975E-43E5-A75E-85A2BD1828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18087975" cy="8686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9"/>
  <sheetViews>
    <sheetView zoomScaleNormal="100" workbookViewId="0">
      <selection activeCell="R12" sqref="R1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1" x14ac:dyDescent="0.25">
      <c r="A2" s="4">
        <f t="shared" ref="A2:A15" si="0">N2</f>
        <v>0</v>
      </c>
      <c r="B2" s="4">
        <f t="shared" ref="B2:B15" si="1">Q2</f>
        <v>612</v>
      </c>
      <c r="C2" s="4">
        <f>B2*1.2</f>
        <v>734.4</v>
      </c>
      <c r="D2" s="4">
        <f t="shared" ref="D2:D13" si="2">C2*1.2</f>
        <v>881.28</v>
      </c>
      <c r="E2" s="5">
        <f t="shared" ref="E2:E13" si="3">R2</f>
        <v>8760000</v>
      </c>
      <c r="F2" s="15">
        <f t="shared" ref="F2:F13" si="4">ROUND((E2/B2),0)</f>
        <v>14314</v>
      </c>
      <c r="G2" s="10">
        <f t="shared" ref="G2:G13" si="5">ROUND((E2/C2),0)</f>
        <v>11928</v>
      </c>
      <c r="H2" s="10">
        <f t="shared" ref="H2:H13" si="6">ROUND((E2/D2),0)</f>
        <v>9940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612</v>
      </c>
      <c r="R2" s="2">
        <v>8760000</v>
      </c>
      <c r="S2" s="8"/>
      <c r="T2" s="8"/>
    </row>
    <row r="3" spans="1:21" x14ac:dyDescent="0.25">
      <c r="A3" s="4">
        <f t="shared" si="0"/>
        <v>0</v>
      </c>
      <c r="B3" s="4">
        <f t="shared" si="1"/>
        <v>612</v>
      </c>
      <c r="C3" s="4">
        <f t="shared" ref="C3:C15" si="9">B3*1.2</f>
        <v>734.4</v>
      </c>
      <c r="D3" s="4">
        <f t="shared" si="2"/>
        <v>881.28</v>
      </c>
      <c r="E3" s="16">
        <f t="shared" si="3"/>
        <v>7400000</v>
      </c>
      <c r="F3" s="10">
        <f t="shared" si="4"/>
        <v>12092</v>
      </c>
      <c r="G3" s="10">
        <f t="shared" si="5"/>
        <v>10076</v>
      </c>
      <c r="H3" s="10">
        <f t="shared" si="6"/>
        <v>8397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612</v>
      </c>
      <c r="R3" s="2">
        <v>7400000</v>
      </c>
      <c r="S3" s="8"/>
      <c r="T3" s="8"/>
    </row>
    <row r="4" spans="1:21" x14ac:dyDescent="0.25">
      <c r="A4" s="4">
        <f t="shared" si="0"/>
        <v>0</v>
      </c>
      <c r="B4" s="4">
        <f t="shared" si="1"/>
        <v>632</v>
      </c>
      <c r="C4" s="4">
        <f t="shared" si="9"/>
        <v>758.4</v>
      </c>
      <c r="D4" s="4">
        <f t="shared" si="2"/>
        <v>910.07999999999993</v>
      </c>
      <c r="E4" s="16">
        <f t="shared" si="3"/>
        <v>9848000</v>
      </c>
      <c r="F4" s="15">
        <f t="shared" si="4"/>
        <v>15582</v>
      </c>
      <c r="G4" s="10">
        <f t="shared" si="5"/>
        <v>12985</v>
      </c>
      <c r="H4" s="10">
        <f t="shared" si="6"/>
        <v>10821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632</v>
      </c>
      <c r="R4" s="2">
        <v>9848000</v>
      </c>
      <c r="S4" s="8"/>
      <c r="T4" s="8"/>
    </row>
    <row r="5" spans="1:21" x14ac:dyDescent="0.25">
      <c r="A5" s="4">
        <f t="shared" si="0"/>
        <v>0</v>
      </c>
      <c r="B5" s="4">
        <f t="shared" si="1"/>
        <v>493</v>
      </c>
      <c r="C5" s="4">
        <f t="shared" si="9"/>
        <v>591.6</v>
      </c>
      <c r="D5" s="4">
        <f t="shared" si="2"/>
        <v>709.92</v>
      </c>
      <c r="E5" s="16">
        <f t="shared" si="3"/>
        <v>5900000</v>
      </c>
      <c r="F5" s="10">
        <f t="shared" si="4"/>
        <v>11968</v>
      </c>
      <c r="G5" s="10">
        <f t="shared" si="5"/>
        <v>9973</v>
      </c>
      <c r="H5" s="10">
        <f t="shared" si="6"/>
        <v>8311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493</v>
      </c>
      <c r="R5" s="2">
        <v>5900000</v>
      </c>
      <c r="S5" s="8"/>
      <c r="T5" s="8"/>
    </row>
    <row r="6" spans="1:21" x14ac:dyDescent="0.25">
      <c r="A6" s="4">
        <f t="shared" si="0"/>
        <v>0</v>
      </c>
      <c r="B6" s="4">
        <f t="shared" si="1"/>
        <v>421</v>
      </c>
      <c r="C6" s="4">
        <f t="shared" si="9"/>
        <v>505.2</v>
      </c>
      <c r="D6" s="4">
        <f t="shared" si="2"/>
        <v>606.24</v>
      </c>
      <c r="E6" s="16">
        <f t="shared" si="3"/>
        <v>6100000</v>
      </c>
      <c r="F6" s="10">
        <f t="shared" si="4"/>
        <v>14489</v>
      </c>
      <c r="G6" s="10">
        <f t="shared" si="5"/>
        <v>12074</v>
      </c>
      <c r="H6" s="10">
        <f t="shared" si="6"/>
        <v>10062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421</v>
      </c>
      <c r="R6" s="2">
        <v>6100000</v>
      </c>
      <c r="S6" s="8"/>
      <c r="T6" s="8"/>
    </row>
    <row r="7" spans="1:21" x14ac:dyDescent="0.25">
      <c r="A7" s="4">
        <f t="shared" si="0"/>
        <v>0</v>
      </c>
      <c r="B7" s="4">
        <f t="shared" si="1"/>
        <v>599.33951999999999</v>
      </c>
      <c r="C7" s="4">
        <f t="shared" si="9"/>
        <v>719.20742399999995</v>
      </c>
      <c r="D7" s="4">
        <f t="shared" si="2"/>
        <v>863.04890879999994</v>
      </c>
      <c r="E7" s="16">
        <f t="shared" si="3"/>
        <v>6758929</v>
      </c>
      <c r="F7" s="10">
        <f t="shared" si="4"/>
        <v>11277</v>
      </c>
      <c r="G7" s="10">
        <f t="shared" si="5"/>
        <v>9398</v>
      </c>
      <c r="H7" s="10">
        <f t="shared" si="6"/>
        <v>7831</v>
      </c>
      <c r="I7" s="4" t="e">
        <f>#REF!</f>
        <v>#REF!</v>
      </c>
      <c r="J7" s="4">
        <f t="shared" si="7"/>
        <v>55.68</v>
      </c>
      <c r="O7">
        <v>0</v>
      </c>
      <c r="P7">
        <f t="shared" si="8"/>
        <v>0</v>
      </c>
      <c r="Q7">
        <f t="shared" ref="Q7:Q12" si="10">S7*10.764</f>
        <v>599.33951999999999</v>
      </c>
      <c r="R7" s="2">
        <v>6758929</v>
      </c>
      <c r="S7" s="8">
        <f>52.94+2.74</f>
        <v>55.68</v>
      </c>
      <c r="T7" s="8" t="s">
        <v>19</v>
      </c>
      <c r="U7">
        <v>7</v>
      </c>
    </row>
    <row r="8" spans="1:21" x14ac:dyDescent="0.25">
      <c r="A8" s="4">
        <f t="shared" si="0"/>
        <v>0</v>
      </c>
      <c r="B8" s="4">
        <f t="shared" si="1"/>
        <v>599.33951999999999</v>
      </c>
      <c r="C8" s="4">
        <f t="shared" si="9"/>
        <v>719.20742399999995</v>
      </c>
      <c r="D8" s="4">
        <f t="shared" si="2"/>
        <v>863.04890879999994</v>
      </c>
      <c r="E8" s="16">
        <f t="shared" si="3"/>
        <v>6803571</v>
      </c>
      <c r="F8" s="10">
        <f t="shared" si="4"/>
        <v>11352</v>
      </c>
      <c r="G8" s="10">
        <f t="shared" si="5"/>
        <v>9460</v>
      </c>
      <c r="H8" s="10">
        <f t="shared" si="6"/>
        <v>7883</v>
      </c>
      <c r="I8" s="4" t="e">
        <f>#REF!</f>
        <v>#REF!</v>
      </c>
      <c r="J8" s="4">
        <f t="shared" si="7"/>
        <v>55.68</v>
      </c>
      <c r="O8">
        <v>0</v>
      </c>
      <c r="P8">
        <f t="shared" si="8"/>
        <v>0</v>
      </c>
      <c r="Q8">
        <f t="shared" si="10"/>
        <v>599.33951999999999</v>
      </c>
      <c r="R8" s="2">
        <v>6803571</v>
      </c>
      <c r="S8" s="8">
        <f>52.94+2.74</f>
        <v>55.68</v>
      </c>
      <c r="T8" s="8" t="s">
        <v>20</v>
      </c>
      <c r="U8">
        <v>14</v>
      </c>
    </row>
    <row r="9" spans="1:21" x14ac:dyDescent="0.25">
      <c r="A9" s="4">
        <f t="shared" si="0"/>
        <v>0</v>
      </c>
      <c r="B9" s="4">
        <f t="shared" si="1"/>
        <v>472.86251999999996</v>
      </c>
      <c r="C9" s="4">
        <f t="shared" si="9"/>
        <v>567.43502399999988</v>
      </c>
      <c r="D9" s="4">
        <f t="shared" si="2"/>
        <v>680.92202879999979</v>
      </c>
      <c r="E9" s="16">
        <f t="shared" si="3"/>
        <v>5428571</v>
      </c>
      <c r="F9" s="10">
        <f t="shared" si="4"/>
        <v>11480</v>
      </c>
      <c r="G9" s="10">
        <f t="shared" si="5"/>
        <v>9567</v>
      </c>
      <c r="H9" s="10">
        <f t="shared" si="6"/>
        <v>7972</v>
      </c>
      <c r="I9" s="4" t="e">
        <f>#REF!</f>
        <v>#REF!</v>
      </c>
      <c r="J9" s="4">
        <f t="shared" si="7"/>
        <v>43.93</v>
      </c>
      <c r="O9">
        <v>0</v>
      </c>
      <c r="P9">
        <f t="shared" si="8"/>
        <v>0</v>
      </c>
      <c r="Q9">
        <f t="shared" si="10"/>
        <v>472.86251999999996</v>
      </c>
      <c r="R9" s="2">
        <v>5428571</v>
      </c>
      <c r="S9" s="8">
        <f>41.19+2.74</f>
        <v>43.93</v>
      </c>
      <c r="T9" s="8" t="s">
        <v>21</v>
      </c>
      <c r="U9">
        <v>16</v>
      </c>
    </row>
    <row r="10" spans="1:21" x14ac:dyDescent="0.25">
      <c r="A10" s="4">
        <f t="shared" si="0"/>
        <v>0</v>
      </c>
      <c r="B10" s="4">
        <f t="shared" si="1"/>
        <v>661.34015999999997</v>
      </c>
      <c r="C10" s="4">
        <f t="shared" si="9"/>
        <v>793.60819199999992</v>
      </c>
      <c r="D10" s="4">
        <f t="shared" si="2"/>
        <v>952.32983039999988</v>
      </c>
      <c r="E10" s="16">
        <f t="shared" si="3"/>
        <v>7741071</v>
      </c>
      <c r="F10" s="15">
        <f t="shared" si="4"/>
        <v>11705</v>
      </c>
      <c r="G10" s="10">
        <f t="shared" si="5"/>
        <v>9754</v>
      </c>
      <c r="H10" s="10">
        <f t="shared" si="6"/>
        <v>8129</v>
      </c>
      <c r="I10" s="4" t="e">
        <f>#REF!</f>
        <v>#REF!</v>
      </c>
      <c r="J10" s="4">
        <f t="shared" si="7"/>
        <v>61.440000000000005</v>
      </c>
      <c r="O10">
        <v>0</v>
      </c>
      <c r="P10">
        <f t="shared" si="8"/>
        <v>0</v>
      </c>
      <c r="Q10">
        <f t="shared" si="10"/>
        <v>661.34015999999997</v>
      </c>
      <c r="R10" s="2">
        <v>7741071</v>
      </c>
      <c r="S10" s="8">
        <f>58.7+2.74</f>
        <v>61.440000000000005</v>
      </c>
      <c r="T10" s="8" t="s">
        <v>22</v>
      </c>
      <c r="U10">
        <v>14</v>
      </c>
    </row>
    <row r="11" spans="1:21" x14ac:dyDescent="0.25">
      <c r="A11" s="4">
        <f t="shared" si="0"/>
        <v>0</v>
      </c>
      <c r="B11" s="4">
        <f t="shared" si="1"/>
        <v>472.86251999999996</v>
      </c>
      <c r="C11" s="4">
        <f t="shared" si="9"/>
        <v>567.43502399999988</v>
      </c>
      <c r="D11" s="4">
        <f t="shared" si="2"/>
        <v>680.92202879999979</v>
      </c>
      <c r="E11" s="16">
        <f t="shared" si="3"/>
        <v>5866071</v>
      </c>
      <c r="F11" s="10">
        <f t="shared" si="4"/>
        <v>12405</v>
      </c>
      <c r="G11" s="10">
        <f t="shared" si="5"/>
        <v>10338</v>
      </c>
      <c r="H11" s="10">
        <f t="shared" si="6"/>
        <v>8615</v>
      </c>
      <c r="I11" s="4" t="e">
        <f>#REF!</f>
        <v>#REF!</v>
      </c>
      <c r="J11" s="4">
        <f t="shared" si="7"/>
        <v>43.93</v>
      </c>
      <c r="O11">
        <v>0</v>
      </c>
      <c r="P11">
        <f t="shared" si="8"/>
        <v>0</v>
      </c>
      <c r="Q11">
        <f t="shared" si="10"/>
        <v>472.86251999999996</v>
      </c>
      <c r="R11" s="2">
        <v>5866071</v>
      </c>
      <c r="S11" s="8">
        <f>41.19+2.74</f>
        <v>43.93</v>
      </c>
      <c r="T11" s="8" t="s">
        <v>23</v>
      </c>
      <c r="U11">
        <v>14</v>
      </c>
    </row>
    <row r="12" spans="1:21" x14ac:dyDescent="0.25">
      <c r="A12" s="4">
        <f t="shared" si="0"/>
        <v>0</v>
      </c>
      <c r="B12" s="4">
        <f t="shared" si="1"/>
        <v>599.33951999999999</v>
      </c>
      <c r="C12" s="4">
        <f t="shared" si="9"/>
        <v>719.20742399999995</v>
      </c>
      <c r="D12" s="4">
        <f t="shared" si="2"/>
        <v>863.04890879999994</v>
      </c>
      <c r="E12" s="16">
        <f t="shared" si="3"/>
        <v>7071429</v>
      </c>
      <c r="F12" s="15">
        <f t="shared" si="4"/>
        <v>11799</v>
      </c>
      <c r="G12" s="10">
        <f t="shared" si="5"/>
        <v>9832</v>
      </c>
      <c r="H12" s="10">
        <f t="shared" si="6"/>
        <v>8194</v>
      </c>
      <c r="I12" s="4" t="e">
        <f>#REF!</f>
        <v>#REF!</v>
      </c>
      <c r="J12" s="4">
        <f t="shared" si="7"/>
        <v>55.68</v>
      </c>
      <c r="O12">
        <v>0</v>
      </c>
      <c r="P12">
        <f t="shared" si="8"/>
        <v>0</v>
      </c>
      <c r="Q12">
        <f t="shared" si="10"/>
        <v>599.33951999999999</v>
      </c>
      <c r="R12" s="2">
        <v>7071429</v>
      </c>
      <c r="S12" s="8">
        <f>52.94+2.74</f>
        <v>55.68</v>
      </c>
      <c r="T12" s="8" t="s">
        <v>24</v>
      </c>
      <c r="U12">
        <v>17</v>
      </c>
    </row>
    <row r="13" spans="1:21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6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1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6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1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16">
        <f t="shared" si="14"/>
        <v>0</v>
      </c>
      <c r="F15" s="10" t="e">
        <f t="shared" si="15"/>
        <v>#DIV/0!</v>
      </c>
      <c r="G15" s="10" t="e">
        <f t="shared" si="16"/>
        <v>#DIV/0!</v>
      </c>
      <c r="H15" s="10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s="6" t="s">
        <v>13</v>
      </c>
    </row>
    <row r="19" spans="7:24" x14ac:dyDescent="0.25">
      <c r="G19" t="s">
        <v>15</v>
      </c>
      <c r="H19">
        <v>570</v>
      </c>
      <c r="I19">
        <f>52.94*10.764</f>
        <v>569.84615999999994</v>
      </c>
    </row>
    <row r="20" spans="7:24" x14ac:dyDescent="0.25">
      <c r="G20" t="s">
        <v>17</v>
      </c>
      <c r="H20">
        <v>29</v>
      </c>
      <c r="I20">
        <f>2.74*10.764</f>
        <v>29.493359999999999</v>
      </c>
    </row>
    <row r="21" spans="7:24" x14ac:dyDescent="0.25">
      <c r="H21">
        <f>SUM(H19:H20)</f>
        <v>599</v>
      </c>
    </row>
    <row r="22" spans="7:24" x14ac:dyDescent="0.25">
      <c r="G22" s="6" t="s">
        <v>18</v>
      </c>
      <c r="H22" s="6">
        <v>12000</v>
      </c>
    </row>
    <row r="23" spans="7:24" x14ac:dyDescent="0.25">
      <c r="G23" s="6" t="s">
        <v>25</v>
      </c>
      <c r="H23" s="6">
        <f>H22*H21</f>
        <v>7188000</v>
      </c>
    </row>
    <row r="24" spans="7:24" x14ac:dyDescent="0.25">
      <c r="G24" s="6" t="s">
        <v>26</v>
      </c>
      <c r="H24" s="6">
        <v>500000</v>
      </c>
    </row>
    <row r="25" spans="7:24" x14ac:dyDescent="0.25">
      <c r="G25" s="6"/>
      <c r="H25" s="6">
        <f>H24+H23</f>
        <v>7688000</v>
      </c>
      <c r="I25">
        <f>H25*90%</f>
        <v>6919200</v>
      </c>
      <c r="J25">
        <f>I25*70%</f>
        <v>4843440</v>
      </c>
    </row>
    <row r="27" spans="7:24" x14ac:dyDescent="0.25">
      <c r="G27" t="s">
        <v>14</v>
      </c>
      <c r="P27" s="11"/>
      <c r="Q27" s="11"/>
      <c r="R27" s="13"/>
      <c r="T27" s="11"/>
      <c r="U27" s="11"/>
      <c r="V27" s="11"/>
      <c r="W27" s="11"/>
      <c r="X27" s="11"/>
    </row>
    <row r="28" spans="7:24" x14ac:dyDescent="0.25">
      <c r="G28" t="s">
        <v>16</v>
      </c>
      <c r="P28" s="11"/>
      <c r="Q28" s="14"/>
      <c r="R28" s="14"/>
      <c r="T28" s="14"/>
      <c r="U28" s="14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2"/>
      <c r="T31" s="12"/>
      <c r="U31" s="12"/>
      <c r="V31" s="11"/>
      <c r="W31" s="11"/>
      <c r="X31" s="11"/>
    </row>
    <row r="32" spans="7:24" x14ac:dyDescent="0.25">
      <c r="P32" s="11"/>
      <c r="Q32" s="11"/>
      <c r="R32" s="11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T33" s="11"/>
      <c r="U33" s="11"/>
      <c r="V33" s="11"/>
      <c r="W33" s="11"/>
      <c r="X33" s="11"/>
    </row>
    <row r="34" spans="16:24" x14ac:dyDescent="0.25">
      <c r="P34" s="11"/>
      <c r="Q34" s="11"/>
      <c r="R34" s="11"/>
      <c r="T34" s="11"/>
      <c r="U34" s="11"/>
      <c r="V34" s="11"/>
      <c r="W34" s="11"/>
      <c r="X34" s="11"/>
    </row>
    <row r="35" spans="16:24" x14ac:dyDescent="0.25">
      <c r="P35" s="11"/>
      <c r="Q35" s="11"/>
      <c r="R35" s="11"/>
      <c r="S35" s="6"/>
      <c r="T35" s="11"/>
      <c r="U35" s="11"/>
      <c r="V35" s="11"/>
      <c r="W35" s="11"/>
      <c r="X35" s="11"/>
    </row>
    <row r="36" spans="16:24" x14ac:dyDescent="0.25">
      <c r="P36" s="11"/>
      <c r="Q36" s="11"/>
      <c r="R36" s="11"/>
      <c r="S36" s="6"/>
      <c r="T36" s="11"/>
      <c r="U36" s="11"/>
      <c r="V36" s="11"/>
      <c r="W36" s="11"/>
      <c r="X36" s="11"/>
    </row>
    <row r="37" spans="16:24" x14ac:dyDescent="0.25">
      <c r="Q37" s="11"/>
      <c r="R37" s="11"/>
    </row>
    <row r="38" spans="16:24" x14ac:dyDescent="0.25">
      <c r="Q38" s="11"/>
      <c r="R38" s="11"/>
      <c r="T38" s="6"/>
    </row>
    <row r="39" spans="16:24" x14ac:dyDescent="0.25">
      <c r="P39" s="11"/>
      <c r="Q39" s="11"/>
      <c r="R39" s="11"/>
      <c r="S39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abSelected="1"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C3" sqref="C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Sheet4</vt:lpstr>
      <vt:lpstr>Sheet3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2024-09-23T08:11:14Z</dcterms:modified>
</cp:coreProperties>
</file>