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Golden Nimbus I Pvt Ltd  - SBI\"/>
    </mc:Choice>
  </mc:AlternateContent>
  <xr:revisionPtr revIDLastSave="0" documentId="13_ncr:1_{A12BF059-52AE-46EC-957A-D09819334F8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7" i="14" l="1"/>
  <c r="V12" i="13"/>
  <c r="V15" i="14"/>
  <c r="S12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<sst xmlns="http://schemas.openxmlformats.org/spreadsheetml/2006/main" count="49" uniqueCount="42">
  <si>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</si>
  <si>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</si>
  <si>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</si>
  <si>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</si>
  <si>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</si>
  <si>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</si>
  <si>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</si>
  <si>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</si>
  <si>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</si>
  <si>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</si>
  <si>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</si>
  <si>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</si>
  <si>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</si>
  <si>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</si>
  <si>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</si>
  <si>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</si>
  <si>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</si>
  <si>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</si>
  <si>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</si>
  <si>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</si>
  <si>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</si>
  <si>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</si>
  <si>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</si>
  <si>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</si>
  <si>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</si>
  <si>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</si>
  <si>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</si>
  <si>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</si>
  <si>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</si>
  <si>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</si>
  <si>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</si>
  <si>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</si>
  <si>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</si>
  <si>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</si>
  <si>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</si>
  <si>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</si>
  <si>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</si>
  <si>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</si>
  <si>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SME Credit Centre Borivali (West) - Golden Nimbus I Pvt Ltd /Owner Cdr. Surinder Kumar Nangia.</t>
  </si>
  <si>
    <t xml:space="preserve">As per site </t>
  </si>
  <si>
    <t>Agree BUA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</si>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</sst>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40</xdr:row>
      <xdr:rowOff>172474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B316D4-94A5-482B-BDC4-C738FB7C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335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41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BB9145-36C8-4ABB-B0CA-92D94141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6820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343884</xdr:colOff>
      <xdr:row>47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B6D12E-8057-4BAA-A4A6-854673A8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49484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41</xdr:row>
      <xdr:rowOff>115333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94E64-E19F-4C22-B59E-23CBD8AE2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7401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305778</xdr:colOff>
      <xdr:row>51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E3FC05-0572-42C6-B746-82FC391EC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011378" cy="8402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448673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39B095-7B8B-47F7-8A5D-5ED46E0B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154273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16877-748F-43B2-911F-CC0753C35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U23" sqref="U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890</v>
      </c>
      <c r="C3" s="41">
        <f>B3*1.2</f>
        <v>1068</v>
      </c>
      <c r="D3" s="41">
        <f t="shared" ref="D3:D14" si="2">C3*1.2</f>
        <v>1281.5999999999999</v>
      </c>
      <c r="E3" s="42">
        <f t="shared" ref="E3:E14" si="3">R3</f>
        <v>22078000</v>
      </c>
      <c r="F3" s="41">
        <f t="shared" ref="F3:F14" si="4">ROUND((E3/B3),0)</f>
        <v>24807</v>
      </c>
      <c r="G3" s="41">
        <f t="shared" ref="G3:G14" si="5">ROUND((E3/C3),0)</f>
        <v>20672</v>
      </c>
      <c r="H3" s="41">
        <f t="shared" ref="H3:H14" si="6">ROUND((E3/D3),0)</f>
        <v>17227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v>1068</v>
      </c>
      <c r="Q3" s="43">
        <f t="shared" ref="P3:Q14" si="8">P3/1.2</f>
        <v>890</v>
      </c>
      <c r="R3" s="44">
        <v>22078000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716.66666666666674</v>
      </c>
      <c r="C4" s="41">
        <f t="shared" ref="C4:C9" si="11">B4*1.2</f>
        <v>860.00000000000011</v>
      </c>
      <c r="D4" s="41">
        <f t="shared" ref="D4:D9" si="12">C4*1.2</f>
        <v>1032</v>
      </c>
      <c r="E4" s="42">
        <f t="shared" ref="E4:E9" si="13">R4</f>
        <v>17308000</v>
      </c>
      <c r="F4" s="41">
        <f t="shared" ref="F4:F9" si="14">ROUND((E4/B4),0)</f>
        <v>24151</v>
      </c>
      <c r="G4" s="41">
        <f t="shared" ref="G4:G9" si="15">ROUND((E4/C4),0)</f>
        <v>20126</v>
      </c>
      <c r="H4" s="41">
        <f t="shared" ref="H4:H9" si="16">ROUND((E4/D4),0)</f>
        <v>16771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v>860</v>
      </c>
      <c r="Q4" s="43">
        <f t="shared" ref="Q4:Q9" si="18">P4/1.2</f>
        <v>716.66666666666674</v>
      </c>
      <c r="R4" s="44">
        <v>17308000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740</v>
      </c>
      <c r="C6" s="4">
        <f t="shared" si="11"/>
        <v>888</v>
      </c>
      <c r="D6" s="4">
        <f t="shared" si="12"/>
        <v>1065.5999999999999</v>
      </c>
      <c r="E6" s="5">
        <f t="shared" si="13"/>
        <v>31600000</v>
      </c>
      <c r="F6" s="9">
        <f t="shared" si="14"/>
        <v>42703</v>
      </c>
      <c r="G6" s="41">
        <f t="shared" si="15"/>
        <v>35586</v>
      </c>
      <c r="H6" s="9">
        <f t="shared" si="16"/>
        <v>29655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v>740</v>
      </c>
      <c r="R6" s="2">
        <v>31600000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895</v>
      </c>
      <c r="C16" s="4">
        <f>B16*1.2</f>
        <v>1074</v>
      </c>
      <c r="D16" s="4">
        <f t="shared" ref="D16:D28" si="34">C16*1.2</f>
        <v>1288.8</v>
      </c>
      <c r="E16" s="5">
        <f t="shared" ref="E16:E28" si="35">R16</f>
        <v>22500000</v>
      </c>
      <c r="F16" s="9">
        <f t="shared" ref="F16:F28" si="36">ROUND((E16/B16),0)</f>
        <v>25140</v>
      </c>
      <c r="G16" s="9">
        <f t="shared" ref="G16:G28" si="37">ROUND((E16/C16),0)</f>
        <v>20950</v>
      </c>
      <c r="H16" s="9">
        <f t="shared" ref="H16:H28" si="38">ROUND((E16/D16),0)</f>
        <v>17458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895</v>
      </c>
      <c r="R16" s="2">
        <v>22500000</v>
      </c>
    </row>
    <row r="17" spans="1:24" x14ac:dyDescent="0.25">
      <c r="A17" s="4">
        <f t="shared" si="32"/>
        <v>0</v>
      </c>
      <c r="B17" s="4">
        <f t="shared" si="33"/>
        <v>758.33333333333337</v>
      </c>
      <c r="C17" s="4">
        <f t="shared" ref="C17:C28" si="41">B17*1.2</f>
        <v>910</v>
      </c>
      <c r="D17" s="4">
        <f t="shared" si="34"/>
        <v>1092</v>
      </c>
      <c r="E17" s="5">
        <f t="shared" si="35"/>
        <v>15000000</v>
      </c>
      <c r="F17" s="9">
        <f t="shared" si="36"/>
        <v>19780</v>
      </c>
      <c r="G17" s="9">
        <f t="shared" si="37"/>
        <v>16484</v>
      </c>
      <c r="H17" s="9">
        <f t="shared" si="38"/>
        <v>13736</v>
      </c>
      <c r="I17" s="4" t="e">
        <f>#REF!</f>
        <v>#REF!</v>
      </c>
      <c r="J17" s="4">
        <f t="shared" si="39"/>
        <v>0</v>
      </c>
      <c r="O17">
        <v>0</v>
      </c>
      <c r="P17">
        <v>910</v>
      </c>
      <c r="Q17">
        <f t="shared" si="40"/>
        <v>758.33333333333337</v>
      </c>
      <c r="R17" s="2">
        <v>15000000</v>
      </c>
    </row>
    <row r="18" spans="1:24" x14ac:dyDescent="0.25">
      <c r="A18" s="4">
        <f t="shared" si="32"/>
        <v>0</v>
      </c>
      <c r="B18" s="4">
        <f t="shared" si="33"/>
        <v>375</v>
      </c>
      <c r="C18" s="4">
        <f t="shared" si="41"/>
        <v>450</v>
      </c>
      <c r="D18" s="4">
        <f t="shared" si="34"/>
        <v>540</v>
      </c>
      <c r="E18" s="5">
        <f t="shared" si="35"/>
        <v>9000000</v>
      </c>
      <c r="F18" s="9">
        <f t="shared" si="36"/>
        <v>24000</v>
      </c>
      <c r="G18" s="9">
        <f t="shared" si="37"/>
        <v>20000</v>
      </c>
      <c r="H18" s="9">
        <f t="shared" si="38"/>
        <v>16667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375</v>
      </c>
      <c r="R18" s="2">
        <v>9000000</v>
      </c>
    </row>
    <row r="19" spans="1:24" x14ac:dyDescent="0.25">
      <c r="A19" s="4">
        <f t="shared" si="32"/>
        <v>0</v>
      </c>
      <c r="B19" s="4">
        <f t="shared" si="33"/>
        <v>415</v>
      </c>
      <c r="C19" s="4">
        <f t="shared" si="41"/>
        <v>498</v>
      </c>
      <c r="D19" s="4">
        <f t="shared" si="34"/>
        <v>597.6</v>
      </c>
      <c r="E19" s="5">
        <f t="shared" si="35"/>
        <v>9500000</v>
      </c>
      <c r="F19" s="9">
        <f t="shared" si="36"/>
        <v>22892</v>
      </c>
      <c r="G19" s="9">
        <f t="shared" si="37"/>
        <v>19076</v>
      </c>
      <c r="H19" s="9">
        <f t="shared" si="38"/>
        <v>15897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415</v>
      </c>
      <c r="R19" s="2">
        <v>9500000</v>
      </c>
    </row>
    <row r="20" spans="1:24" x14ac:dyDescent="0.25">
      <c r="A20" s="4">
        <f t="shared" si="32"/>
        <v>0</v>
      </c>
      <c r="B20" s="4">
        <f t="shared" si="33"/>
        <v>715</v>
      </c>
      <c r="C20" s="4">
        <f t="shared" si="41"/>
        <v>858</v>
      </c>
      <c r="D20" s="4">
        <f t="shared" si="34"/>
        <v>1029.5999999999999</v>
      </c>
      <c r="E20" s="5">
        <f t="shared" si="35"/>
        <v>19500000</v>
      </c>
      <c r="F20" s="9">
        <f t="shared" si="36"/>
        <v>27273</v>
      </c>
      <c r="G20" s="9">
        <f t="shared" si="37"/>
        <v>22727</v>
      </c>
      <c r="H20" s="9">
        <f t="shared" si="38"/>
        <v>18939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715</v>
      </c>
      <c r="R20" s="2">
        <v>19500000</v>
      </c>
    </row>
    <row r="21" spans="1:24" x14ac:dyDescent="0.25">
      <c r="A21" s="4">
        <f t="shared" si="32"/>
        <v>0</v>
      </c>
      <c r="B21" s="4">
        <f t="shared" si="33"/>
        <v>687.5</v>
      </c>
      <c r="C21" s="4">
        <f t="shared" si="41"/>
        <v>825</v>
      </c>
      <c r="D21" s="4">
        <f t="shared" si="34"/>
        <v>990</v>
      </c>
      <c r="E21" s="5">
        <f t="shared" si="35"/>
        <v>18000000</v>
      </c>
      <c r="F21" s="9">
        <f t="shared" si="36"/>
        <v>26182</v>
      </c>
      <c r="G21" s="9">
        <f t="shared" si="37"/>
        <v>21818</v>
      </c>
      <c r="H21" s="9">
        <f t="shared" si="38"/>
        <v>18182</v>
      </c>
      <c r="I21" s="4" t="e">
        <f>#REF!</f>
        <v>#REF!</v>
      </c>
      <c r="J21" s="4">
        <f t="shared" si="39"/>
        <v>0</v>
      </c>
      <c r="O21">
        <v>0</v>
      </c>
      <c r="P21">
        <v>825</v>
      </c>
      <c r="Q21">
        <f t="shared" si="40"/>
        <v>687.5</v>
      </c>
      <c r="R21" s="2">
        <v>18000000</v>
      </c>
    </row>
    <row r="22" spans="1:24" s="43" customFormat="1" x14ac:dyDescent="0.25">
      <c r="A22" s="41">
        <f t="shared" ref="A22:A24" si="42">N22</f>
        <v>0</v>
      </c>
      <c r="B22" s="41">
        <f t="shared" ref="B22:B24" si="43">Q22</f>
        <v>530.83333333333337</v>
      </c>
      <c r="C22" s="41">
        <f t="shared" ref="C22:C24" si="44">B22*1.2</f>
        <v>637</v>
      </c>
      <c r="D22" s="41">
        <f t="shared" ref="D22:D24" si="45">C22*1.2</f>
        <v>764.4</v>
      </c>
      <c r="E22" s="42">
        <f t="shared" ref="E22:E24" si="46">R22</f>
        <v>15500000</v>
      </c>
      <c r="F22" s="41">
        <f t="shared" ref="F22:F24" si="47">ROUND((E22/B22),0)</f>
        <v>29199</v>
      </c>
      <c r="G22" s="41">
        <f t="shared" ref="G22:G24" si="48">ROUND((E22/C22),0)</f>
        <v>24333</v>
      </c>
      <c r="H22" s="41">
        <f t="shared" ref="H22:H24" si="49">ROUND((E22/D22),0)</f>
        <v>20277</v>
      </c>
      <c r="I22" s="41" t="e">
        <f>#REF!</f>
        <v>#REF!</v>
      </c>
      <c r="J22" s="41">
        <f t="shared" ref="J22:J24" si="50">S22</f>
        <v>0</v>
      </c>
      <c r="O22" s="43">
        <v>0</v>
      </c>
      <c r="P22" s="43">
        <v>637</v>
      </c>
      <c r="Q22" s="43">
        <f t="shared" ref="Q22:Q24" si="51">P22/1.2</f>
        <v>530.83333333333337</v>
      </c>
      <c r="R22" s="44">
        <v>15500000</v>
      </c>
    </row>
    <row r="23" spans="1:24" s="43" customFormat="1" x14ac:dyDescent="0.25">
      <c r="A23" s="41">
        <f t="shared" si="42"/>
        <v>0</v>
      </c>
      <c r="B23" s="41">
        <f t="shared" si="43"/>
        <v>580</v>
      </c>
      <c r="C23" s="41">
        <f t="shared" si="44"/>
        <v>696</v>
      </c>
      <c r="D23" s="41">
        <f t="shared" si="45"/>
        <v>835.19999999999993</v>
      </c>
      <c r="E23" s="42">
        <f t="shared" si="46"/>
        <v>17500000</v>
      </c>
      <c r="F23" s="41">
        <f t="shared" si="47"/>
        <v>30172</v>
      </c>
      <c r="G23" s="41">
        <f t="shared" si="48"/>
        <v>25144</v>
      </c>
      <c r="H23" s="41">
        <f t="shared" si="49"/>
        <v>20953</v>
      </c>
      <c r="I23" s="41" t="e">
        <f>#REF!</f>
        <v>#REF!</v>
      </c>
      <c r="J23" s="41">
        <f t="shared" si="50"/>
        <v>0</v>
      </c>
      <c r="O23" s="43">
        <v>0</v>
      </c>
      <c r="P23" s="43">
        <f t="shared" ref="P23:P24" si="52">O23/1.2</f>
        <v>0</v>
      </c>
      <c r="Q23" s="43">
        <v>580</v>
      </c>
      <c r="R23" s="44">
        <v>17500000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24500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22000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860</v>
      </c>
      <c r="S33" s="10"/>
      <c r="T33" s="10"/>
      <c r="U33" s="17" t="s">
        <v>17</v>
      </c>
      <c r="V33" s="23"/>
      <c r="W33" s="24">
        <f>X33-X34</f>
        <v>28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32</v>
      </c>
      <c r="X34" s="31">
        <v>1996</v>
      </c>
      <c r="Y34" t="s">
        <v>39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38</v>
      </c>
      <c r="Q36" s="46"/>
      <c r="R36" s="46"/>
      <c r="S36" s="46"/>
      <c r="T36" s="47"/>
      <c r="U36" s="21" t="s">
        <v>20</v>
      </c>
      <c r="V36" s="23"/>
      <c r="W36" s="24">
        <f>90*W33/W35</f>
        <v>42</v>
      </c>
      <c r="X36" s="24"/>
    </row>
    <row r="37" spans="5:25" ht="15.75" x14ac:dyDescent="0.25">
      <c r="U37" s="17"/>
      <c r="V37" s="26"/>
      <c r="W37" s="27">
        <f>W36%</f>
        <v>0.42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1050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1450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22000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23450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860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20167000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18150300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16133600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2150000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42014.583333333336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9:V44"/>
  <sheetViews>
    <sheetView zoomScaleNormal="100" workbookViewId="0">
      <selection activeCell="W12" sqref="W12"/>
    </sheetView>
  </sheetViews>
  <sheetFormatPr defaultRowHeight="15" x14ac:dyDescent="0.25"/>
  <cols>
    <col min="22" max="22" width="19.85546875" customWidth="1"/>
  </cols>
  <sheetData>
    <row r="9" spans="18:22" x14ac:dyDescent="0.25">
      <c r="V9">
        <v>20800000</v>
      </c>
    </row>
    <row r="10" spans="18:22" x14ac:dyDescent="0.25">
      <c r="V10">
        <v>1248000</v>
      </c>
    </row>
    <row r="11" spans="18:22" x14ac:dyDescent="0.25">
      <c r="V11">
        <v>30000</v>
      </c>
    </row>
    <row r="12" spans="18:22" x14ac:dyDescent="0.25">
      <c r="R12">
        <v>99.26</v>
      </c>
      <c r="S12">
        <f>R12*10.764</f>
        <v>1068.4346399999999</v>
      </c>
      <c r="V12">
        <f>SUM(V9:V11)</f>
        <v>22078000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4:V17"/>
  <sheetViews>
    <sheetView topLeftCell="A6" workbookViewId="0">
      <selection activeCell="T24" sqref="T24"/>
    </sheetView>
  </sheetViews>
  <sheetFormatPr defaultRowHeight="15" x14ac:dyDescent="0.25"/>
  <cols>
    <col min="19" max="19" width="13" customWidth="1"/>
  </cols>
  <sheetData>
    <row r="14" spans="19:22" x14ac:dyDescent="0.25">
      <c r="S14">
        <v>16300000</v>
      </c>
    </row>
    <row r="15" spans="19:22" x14ac:dyDescent="0.25">
      <c r="S15">
        <v>978000</v>
      </c>
      <c r="U15">
        <v>79.900000000000006</v>
      </c>
      <c r="V15">
        <f>U15*10.764</f>
        <v>860.04359999999997</v>
      </c>
    </row>
    <row r="16" spans="19:22" x14ac:dyDescent="0.25">
      <c r="S16">
        <v>30000</v>
      </c>
    </row>
    <row r="17" spans="19:19" x14ac:dyDescent="0.25">
      <c r="S17">
        <f>SUM(S14:S16)</f>
        <v>17308000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9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P15" sqref="P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2024-10-24T12:32:04Z</dcterms:modified>
</cp:coreProperties>
</file>