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Project\Thane Branch\L and T Realty Elixir Reserve\"/>
    </mc:Choice>
  </mc:AlternateContent>
  <xr:revisionPtr revIDLastSave="0" documentId="13_ncr:1_{8FFFF0D8-7BAF-449F-8E93-D477EE1FFAD3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Tower 5" sheetId="87" r:id="rId1"/>
    <sheet name="Tower 9" sheetId="101" r:id="rId2"/>
    <sheet name="Tower 10" sheetId="102" r:id="rId3"/>
    <sheet name="Tower 1" sheetId="103" r:id="rId4"/>
    <sheet name="Total" sheetId="79" r:id="rId5"/>
    <sheet name="Rera" sheetId="92" r:id="rId6"/>
    <sheet name="Typical Floor" sheetId="85" r:id="rId7"/>
    <sheet name="IGR" sheetId="97" r:id="rId8"/>
    <sheet name="RR" sheetId="98" r:id="rId9"/>
  </sheets>
  <definedNames>
    <definedName name="_xlnm._FilterDatabase" localSheetId="3" hidden="1">'Tower 1'!$D$2:$D$103</definedName>
    <definedName name="_xlnm._FilterDatabase" localSheetId="2" hidden="1">'Tower 10'!$D$2:$D$126</definedName>
    <definedName name="_xlnm._FilterDatabase" localSheetId="0" hidden="1">'Tower 5'!$D$2:$D$246</definedName>
    <definedName name="_xlnm._FilterDatabase" localSheetId="1" hidden="1">'Tower 9'!$D$2:$D$129</definedName>
  </definedNames>
  <calcPr calcId="191029"/>
</workbook>
</file>

<file path=xl/calcChain.xml><?xml version="1.0" encoding="utf-8"?>
<calcChain xmlns="http://schemas.openxmlformats.org/spreadsheetml/2006/main">
  <c r="O132" i="101" l="1"/>
  <c r="O2" i="87"/>
  <c r="N249" i="87"/>
  <c r="N248" i="87"/>
  <c r="M103" i="103"/>
  <c r="K3" i="103"/>
  <c r="L3" i="103" s="1"/>
  <c r="M3" i="103"/>
  <c r="K4" i="103"/>
  <c r="L4" i="103" s="1"/>
  <c r="M4" i="103"/>
  <c r="K5" i="103"/>
  <c r="L5" i="103"/>
  <c r="M5" i="103"/>
  <c r="K6" i="103"/>
  <c r="L6" i="103"/>
  <c r="M6" i="103"/>
  <c r="K7" i="103"/>
  <c r="L7" i="103" s="1"/>
  <c r="M7" i="103"/>
  <c r="K8" i="103"/>
  <c r="L8" i="103" s="1"/>
  <c r="M8" i="103"/>
  <c r="K9" i="103"/>
  <c r="L9" i="103"/>
  <c r="M9" i="103"/>
  <c r="K10" i="103"/>
  <c r="L10" i="103"/>
  <c r="M10" i="103"/>
  <c r="K11" i="103"/>
  <c r="L11" i="103" s="1"/>
  <c r="M11" i="103"/>
  <c r="K12" i="103"/>
  <c r="L12" i="103" s="1"/>
  <c r="M12" i="103"/>
  <c r="K13" i="103"/>
  <c r="L13" i="103"/>
  <c r="M13" i="103"/>
  <c r="K14" i="103"/>
  <c r="L14" i="103"/>
  <c r="M14" i="103"/>
  <c r="K15" i="103"/>
  <c r="L15" i="103" s="1"/>
  <c r="M15" i="103"/>
  <c r="K16" i="103"/>
  <c r="L16" i="103" s="1"/>
  <c r="M16" i="103"/>
  <c r="K17" i="103"/>
  <c r="L17" i="103"/>
  <c r="M17" i="103"/>
  <c r="K18" i="103"/>
  <c r="L18" i="103"/>
  <c r="M18" i="103"/>
  <c r="K19" i="103"/>
  <c r="L19" i="103" s="1"/>
  <c r="M19" i="103"/>
  <c r="K20" i="103"/>
  <c r="L20" i="103" s="1"/>
  <c r="M20" i="103"/>
  <c r="K21" i="103"/>
  <c r="L21" i="103"/>
  <c r="M21" i="103"/>
  <c r="K22" i="103"/>
  <c r="L22" i="103"/>
  <c r="M22" i="103"/>
  <c r="K23" i="103"/>
  <c r="L23" i="103" s="1"/>
  <c r="M23" i="103"/>
  <c r="K24" i="103"/>
  <c r="L24" i="103" s="1"/>
  <c r="M24" i="103"/>
  <c r="K25" i="103"/>
  <c r="L25" i="103"/>
  <c r="M25" i="103"/>
  <c r="K26" i="103"/>
  <c r="L26" i="103"/>
  <c r="M26" i="103"/>
  <c r="K27" i="103"/>
  <c r="L27" i="103" s="1"/>
  <c r="M27" i="103"/>
  <c r="K28" i="103"/>
  <c r="L28" i="103" s="1"/>
  <c r="M28" i="103"/>
  <c r="K29" i="103"/>
  <c r="L29" i="103"/>
  <c r="M29" i="103"/>
  <c r="K30" i="103"/>
  <c r="L30" i="103"/>
  <c r="M30" i="103"/>
  <c r="K31" i="103"/>
  <c r="L31" i="103" s="1"/>
  <c r="M31" i="103"/>
  <c r="K32" i="103"/>
  <c r="L32" i="103" s="1"/>
  <c r="M32" i="103"/>
  <c r="K33" i="103"/>
  <c r="L33" i="103"/>
  <c r="M33" i="103"/>
  <c r="K34" i="103"/>
  <c r="L34" i="103"/>
  <c r="M34" i="103"/>
  <c r="K35" i="103"/>
  <c r="L35" i="103" s="1"/>
  <c r="M35" i="103"/>
  <c r="K36" i="103"/>
  <c r="L36" i="103" s="1"/>
  <c r="M36" i="103"/>
  <c r="K37" i="103"/>
  <c r="L37" i="103"/>
  <c r="M37" i="103"/>
  <c r="K38" i="103"/>
  <c r="L38" i="103"/>
  <c r="M38" i="103"/>
  <c r="K39" i="103"/>
  <c r="L39" i="103" s="1"/>
  <c r="M39" i="103"/>
  <c r="K40" i="103"/>
  <c r="L40" i="103" s="1"/>
  <c r="M40" i="103"/>
  <c r="K41" i="103"/>
  <c r="L41" i="103"/>
  <c r="M41" i="103"/>
  <c r="K42" i="103"/>
  <c r="L42" i="103"/>
  <c r="M42" i="103"/>
  <c r="K43" i="103"/>
  <c r="L43" i="103" s="1"/>
  <c r="M43" i="103"/>
  <c r="K44" i="103"/>
  <c r="L44" i="103" s="1"/>
  <c r="M44" i="103"/>
  <c r="K45" i="103"/>
  <c r="L45" i="103"/>
  <c r="M45" i="103"/>
  <c r="K46" i="103"/>
  <c r="L46" i="103"/>
  <c r="M46" i="103"/>
  <c r="K47" i="103"/>
  <c r="L47" i="103" s="1"/>
  <c r="M47" i="103"/>
  <c r="K48" i="103"/>
  <c r="L48" i="103" s="1"/>
  <c r="M48" i="103"/>
  <c r="K49" i="103"/>
  <c r="L49" i="103"/>
  <c r="M49" i="103"/>
  <c r="K50" i="103"/>
  <c r="L50" i="103"/>
  <c r="M50" i="103"/>
  <c r="K51" i="103"/>
  <c r="L51" i="103" s="1"/>
  <c r="M51" i="103"/>
  <c r="K52" i="103"/>
  <c r="L52" i="103" s="1"/>
  <c r="M52" i="103"/>
  <c r="K53" i="103"/>
  <c r="L53" i="103"/>
  <c r="M53" i="103"/>
  <c r="K54" i="103"/>
  <c r="L54" i="103"/>
  <c r="M54" i="103"/>
  <c r="K55" i="103"/>
  <c r="L55" i="103" s="1"/>
  <c r="M55" i="103"/>
  <c r="K56" i="103"/>
  <c r="L56" i="103" s="1"/>
  <c r="M56" i="103"/>
  <c r="K57" i="103"/>
  <c r="L57" i="103"/>
  <c r="M57" i="103"/>
  <c r="K58" i="103"/>
  <c r="L58" i="103"/>
  <c r="M58" i="103"/>
  <c r="K59" i="103"/>
  <c r="L59" i="103" s="1"/>
  <c r="M59" i="103"/>
  <c r="K60" i="103"/>
  <c r="L60" i="103" s="1"/>
  <c r="M60" i="103"/>
  <c r="K61" i="103"/>
  <c r="L61" i="103"/>
  <c r="M61" i="103"/>
  <c r="K62" i="103"/>
  <c r="L62" i="103"/>
  <c r="M62" i="103"/>
  <c r="K63" i="103"/>
  <c r="L63" i="103" s="1"/>
  <c r="M63" i="103"/>
  <c r="K64" i="103"/>
  <c r="L64" i="103" s="1"/>
  <c r="M64" i="103"/>
  <c r="K65" i="103"/>
  <c r="L65" i="103"/>
  <c r="M65" i="103"/>
  <c r="K66" i="103"/>
  <c r="L66" i="103"/>
  <c r="M66" i="103"/>
  <c r="K67" i="103"/>
  <c r="L67" i="103" s="1"/>
  <c r="M67" i="103"/>
  <c r="K68" i="103"/>
  <c r="L68" i="103" s="1"/>
  <c r="M68" i="103"/>
  <c r="K69" i="103"/>
  <c r="L69" i="103"/>
  <c r="M69" i="103"/>
  <c r="K70" i="103"/>
  <c r="L70" i="103"/>
  <c r="M70" i="103"/>
  <c r="K71" i="103"/>
  <c r="L71" i="103" s="1"/>
  <c r="M71" i="103"/>
  <c r="K72" i="103"/>
  <c r="L72" i="103" s="1"/>
  <c r="M72" i="103"/>
  <c r="K73" i="103"/>
  <c r="L73" i="103"/>
  <c r="M73" i="103"/>
  <c r="K74" i="103"/>
  <c r="L74" i="103"/>
  <c r="M74" i="103"/>
  <c r="K75" i="103"/>
  <c r="L75" i="103" s="1"/>
  <c r="M75" i="103"/>
  <c r="K76" i="103"/>
  <c r="L76" i="103" s="1"/>
  <c r="M76" i="103"/>
  <c r="K77" i="103"/>
  <c r="L77" i="103"/>
  <c r="M77" i="103"/>
  <c r="K78" i="103"/>
  <c r="L78" i="103"/>
  <c r="M78" i="103"/>
  <c r="K79" i="103"/>
  <c r="L79" i="103" s="1"/>
  <c r="M79" i="103"/>
  <c r="K80" i="103"/>
  <c r="L80" i="103" s="1"/>
  <c r="M80" i="103"/>
  <c r="K81" i="103"/>
  <c r="L81" i="103"/>
  <c r="M81" i="103"/>
  <c r="K82" i="103"/>
  <c r="L82" i="103"/>
  <c r="M82" i="103"/>
  <c r="K83" i="103"/>
  <c r="L83" i="103" s="1"/>
  <c r="M83" i="103"/>
  <c r="K84" i="103"/>
  <c r="L84" i="103" s="1"/>
  <c r="M84" i="103"/>
  <c r="K85" i="103"/>
  <c r="L85" i="103"/>
  <c r="M85" i="103"/>
  <c r="K86" i="103"/>
  <c r="L86" i="103"/>
  <c r="M86" i="103"/>
  <c r="K87" i="103"/>
  <c r="L87" i="103" s="1"/>
  <c r="M87" i="103"/>
  <c r="K88" i="103"/>
  <c r="L88" i="103" s="1"/>
  <c r="M88" i="103"/>
  <c r="K89" i="103"/>
  <c r="L89" i="103"/>
  <c r="M89" i="103"/>
  <c r="K90" i="103"/>
  <c r="L90" i="103"/>
  <c r="M90" i="103"/>
  <c r="K91" i="103"/>
  <c r="L91" i="103" s="1"/>
  <c r="M91" i="103"/>
  <c r="K92" i="103"/>
  <c r="L92" i="103" s="1"/>
  <c r="M92" i="103"/>
  <c r="K93" i="103"/>
  <c r="L93" i="103"/>
  <c r="M93" i="103"/>
  <c r="K94" i="103"/>
  <c r="L94" i="103"/>
  <c r="M94" i="103"/>
  <c r="K95" i="103"/>
  <c r="L95" i="103" s="1"/>
  <c r="M95" i="103"/>
  <c r="K96" i="103"/>
  <c r="L96" i="103" s="1"/>
  <c r="M96" i="103"/>
  <c r="K97" i="103"/>
  <c r="L97" i="103"/>
  <c r="M97" i="103"/>
  <c r="K98" i="103"/>
  <c r="L98" i="103"/>
  <c r="M98" i="103"/>
  <c r="K99" i="103"/>
  <c r="L99" i="103" s="1"/>
  <c r="M99" i="103"/>
  <c r="K100" i="103"/>
  <c r="L100" i="103" s="1"/>
  <c r="M100" i="103"/>
  <c r="K101" i="103"/>
  <c r="L101" i="103"/>
  <c r="M101" i="103"/>
  <c r="K102" i="103"/>
  <c r="L102" i="103"/>
  <c r="M102" i="103"/>
  <c r="M2" i="103"/>
  <c r="K2" i="103"/>
  <c r="L2" i="103" s="1"/>
  <c r="M126" i="102"/>
  <c r="K3" i="102"/>
  <c r="L3" i="102" s="1"/>
  <c r="M3" i="102"/>
  <c r="K4" i="102"/>
  <c r="L4" i="102" s="1"/>
  <c r="M4" i="102"/>
  <c r="K5" i="102"/>
  <c r="L5" i="102"/>
  <c r="M5" i="102"/>
  <c r="K6" i="102"/>
  <c r="L6" i="102"/>
  <c r="M6" i="102"/>
  <c r="K7" i="102"/>
  <c r="L7" i="102" s="1"/>
  <c r="M7" i="102"/>
  <c r="K8" i="102"/>
  <c r="L8" i="102" s="1"/>
  <c r="M8" i="102"/>
  <c r="K9" i="102"/>
  <c r="L9" i="102"/>
  <c r="M9" i="102"/>
  <c r="K10" i="102"/>
  <c r="L10" i="102"/>
  <c r="M10" i="102"/>
  <c r="K11" i="102"/>
  <c r="L11" i="102" s="1"/>
  <c r="M11" i="102"/>
  <c r="K12" i="102"/>
  <c r="L12" i="102" s="1"/>
  <c r="M12" i="102"/>
  <c r="K13" i="102"/>
  <c r="L13" i="102"/>
  <c r="M13" i="102"/>
  <c r="K14" i="102"/>
  <c r="L14" i="102"/>
  <c r="M14" i="102"/>
  <c r="K15" i="102"/>
  <c r="L15" i="102" s="1"/>
  <c r="M15" i="102"/>
  <c r="K16" i="102"/>
  <c r="L16" i="102" s="1"/>
  <c r="M16" i="102"/>
  <c r="K17" i="102"/>
  <c r="L17" i="102"/>
  <c r="M17" i="102"/>
  <c r="K18" i="102"/>
  <c r="L18" i="102"/>
  <c r="M18" i="102"/>
  <c r="K19" i="102"/>
  <c r="L19" i="102" s="1"/>
  <c r="M19" i="102"/>
  <c r="K20" i="102"/>
  <c r="L20" i="102" s="1"/>
  <c r="M20" i="102"/>
  <c r="K21" i="102"/>
  <c r="L21" i="102"/>
  <c r="M21" i="102"/>
  <c r="K22" i="102"/>
  <c r="L22" i="102"/>
  <c r="M22" i="102"/>
  <c r="K23" i="102"/>
  <c r="L23" i="102" s="1"/>
  <c r="M23" i="102"/>
  <c r="K24" i="102"/>
  <c r="L24" i="102" s="1"/>
  <c r="M24" i="102"/>
  <c r="K25" i="102"/>
  <c r="L25" i="102"/>
  <c r="M25" i="102"/>
  <c r="K26" i="102"/>
  <c r="L26" i="102"/>
  <c r="M26" i="102"/>
  <c r="K27" i="102"/>
  <c r="L27" i="102" s="1"/>
  <c r="M27" i="102"/>
  <c r="K28" i="102"/>
  <c r="L28" i="102" s="1"/>
  <c r="M28" i="102"/>
  <c r="K29" i="102"/>
  <c r="L29" i="102"/>
  <c r="M29" i="102"/>
  <c r="K30" i="102"/>
  <c r="L30" i="102"/>
  <c r="M30" i="102"/>
  <c r="K31" i="102"/>
  <c r="L31" i="102" s="1"/>
  <c r="M31" i="102"/>
  <c r="K32" i="102"/>
  <c r="L32" i="102" s="1"/>
  <c r="M32" i="102"/>
  <c r="K33" i="102"/>
  <c r="L33" i="102"/>
  <c r="M33" i="102"/>
  <c r="K34" i="102"/>
  <c r="L34" i="102"/>
  <c r="M34" i="102"/>
  <c r="K35" i="102"/>
  <c r="L35" i="102" s="1"/>
  <c r="M35" i="102"/>
  <c r="K36" i="102"/>
  <c r="L36" i="102" s="1"/>
  <c r="M36" i="102"/>
  <c r="K37" i="102"/>
  <c r="L37" i="102"/>
  <c r="M37" i="102"/>
  <c r="K38" i="102"/>
  <c r="L38" i="102"/>
  <c r="M38" i="102"/>
  <c r="K39" i="102"/>
  <c r="L39" i="102" s="1"/>
  <c r="M39" i="102"/>
  <c r="K40" i="102"/>
  <c r="L40" i="102" s="1"/>
  <c r="M40" i="102"/>
  <c r="K41" i="102"/>
  <c r="L41" i="102"/>
  <c r="M41" i="102"/>
  <c r="K42" i="102"/>
  <c r="L42" i="102"/>
  <c r="M42" i="102"/>
  <c r="K43" i="102"/>
  <c r="L43" i="102" s="1"/>
  <c r="M43" i="102"/>
  <c r="K44" i="102"/>
  <c r="L44" i="102" s="1"/>
  <c r="M44" i="102"/>
  <c r="K45" i="102"/>
  <c r="L45" i="102"/>
  <c r="M45" i="102"/>
  <c r="K46" i="102"/>
  <c r="L46" i="102"/>
  <c r="M46" i="102"/>
  <c r="K47" i="102"/>
  <c r="L47" i="102"/>
  <c r="M47" i="102"/>
  <c r="K48" i="102"/>
  <c r="L48" i="102" s="1"/>
  <c r="M48" i="102"/>
  <c r="K49" i="102"/>
  <c r="L49" i="102"/>
  <c r="M49" i="102"/>
  <c r="K50" i="102"/>
  <c r="L50" i="102"/>
  <c r="M50" i="102"/>
  <c r="K51" i="102"/>
  <c r="L51" i="102"/>
  <c r="M51" i="102"/>
  <c r="K52" i="102"/>
  <c r="L52" i="102" s="1"/>
  <c r="M52" i="102"/>
  <c r="K53" i="102"/>
  <c r="L53" i="102"/>
  <c r="M53" i="102"/>
  <c r="K54" i="102"/>
  <c r="L54" i="102"/>
  <c r="M54" i="102"/>
  <c r="K55" i="102"/>
  <c r="L55" i="102"/>
  <c r="M55" i="102"/>
  <c r="K56" i="102"/>
  <c r="L56" i="102" s="1"/>
  <c r="M56" i="102"/>
  <c r="K57" i="102"/>
  <c r="L57" i="102"/>
  <c r="M57" i="102"/>
  <c r="K58" i="102"/>
  <c r="L58" i="102"/>
  <c r="M58" i="102"/>
  <c r="K59" i="102"/>
  <c r="L59" i="102"/>
  <c r="M59" i="102"/>
  <c r="K60" i="102"/>
  <c r="L60" i="102" s="1"/>
  <c r="M60" i="102"/>
  <c r="K61" i="102"/>
  <c r="L61" i="102"/>
  <c r="M61" i="102"/>
  <c r="K62" i="102"/>
  <c r="L62" i="102"/>
  <c r="M62" i="102"/>
  <c r="K63" i="102"/>
  <c r="L63" i="102"/>
  <c r="M63" i="102"/>
  <c r="K64" i="102"/>
  <c r="L64" i="102" s="1"/>
  <c r="M64" i="102"/>
  <c r="K65" i="102"/>
  <c r="L65" i="102"/>
  <c r="M65" i="102"/>
  <c r="K66" i="102"/>
  <c r="L66" i="102"/>
  <c r="M66" i="102"/>
  <c r="K67" i="102"/>
  <c r="L67" i="102"/>
  <c r="M67" i="102"/>
  <c r="K68" i="102"/>
  <c r="L68" i="102" s="1"/>
  <c r="M68" i="102"/>
  <c r="K69" i="102"/>
  <c r="L69" i="102"/>
  <c r="M69" i="102"/>
  <c r="K70" i="102"/>
  <c r="L70" i="102"/>
  <c r="M70" i="102"/>
  <c r="K71" i="102"/>
  <c r="L71" i="102"/>
  <c r="M71" i="102"/>
  <c r="K72" i="102"/>
  <c r="L72" i="102" s="1"/>
  <c r="M72" i="102"/>
  <c r="K73" i="102"/>
  <c r="L73" i="102"/>
  <c r="M73" i="102"/>
  <c r="K74" i="102"/>
  <c r="L74" i="102"/>
  <c r="M74" i="102"/>
  <c r="K75" i="102"/>
  <c r="L75" i="102"/>
  <c r="M75" i="102"/>
  <c r="K76" i="102"/>
  <c r="L76" i="102" s="1"/>
  <c r="M76" i="102"/>
  <c r="K77" i="102"/>
  <c r="L77" i="102"/>
  <c r="M77" i="102"/>
  <c r="K78" i="102"/>
  <c r="L78" i="102"/>
  <c r="M78" i="102"/>
  <c r="K79" i="102"/>
  <c r="L79" i="102"/>
  <c r="M79" i="102"/>
  <c r="K80" i="102"/>
  <c r="L80" i="102" s="1"/>
  <c r="M80" i="102"/>
  <c r="K81" i="102"/>
  <c r="L81" i="102"/>
  <c r="M81" i="102"/>
  <c r="K82" i="102"/>
  <c r="L82" i="102"/>
  <c r="M82" i="102"/>
  <c r="K83" i="102"/>
  <c r="L83" i="102"/>
  <c r="M83" i="102"/>
  <c r="K84" i="102"/>
  <c r="L84" i="102" s="1"/>
  <c r="M84" i="102"/>
  <c r="K85" i="102"/>
  <c r="L85" i="102"/>
  <c r="M85" i="102"/>
  <c r="K86" i="102"/>
  <c r="L86" i="102"/>
  <c r="M86" i="102"/>
  <c r="K87" i="102"/>
  <c r="L87" i="102"/>
  <c r="M87" i="102"/>
  <c r="K88" i="102"/>
  <c r="L88" i="102" s="1"/>
  <c r="M88" i="102"/>
  <c r="K89" i="102"/>
  <c r="L89" i="102"/>
  <c r="M89" i="102"/>
  <c r="K90" i="102"/>
  <c r="L90" i="102"/>
  <c r="M90" i="102"/>
  <c r="K91" i="102"/>
  <c r="L91" i="102"/>
  <c r="M91" i="102"/>
  <c r="K92" i="102"/>
  <c r="L92" i="102" s="1"/>
  <c r="M92" i="102"/>
  <c r="K93" i="102"/>
  <c r="L93" i="102"/>
  <c r="M93" i="102"/>
  <c r="K94" i="102"/>
  <c r="L94" i="102"/>
  <c r="M94" i="102"/>
  <c r="K95" i="102"/>
  <c r="L95" i="102"/>
  <c r="M95" i="102"/>
  <c r="K96" i="102"/>
  <c r="L96" i="102" s="1"/>
  <c r="M96" i="102"/>
  <c r="K97" i="102"/>
  <c r="L97" i="102"/>
  <c r="M97" i="102"/>
  <c r="K98" i="102"/>
  <c r="L98" i="102"/>
  <c r="M98" i="102"/>
  <c r="K99" i="102"/>
  <c r="L99" i="102"/>
  <c r="M99" i="102"/>
  <c r="K100" i="102"/>
  <c r="L100" i="102" s="1"/>
  <c r="M100" i="102"/>
  <c r="K101" i="102"/>
  <c r="L101" i="102"/>
  <c r="M101" i="102"/>
  <c r="K102" i="102"/>
  <c r="L102" i="102"/>
  <c r="M102" i="102"/>
  <c r="K103" i="102"/>
  <c r="L103" i="102"/>
  <c r="M103" i="102"/>
  <c r="K104" i="102"/>
  <c r="L104" i="102" s="1"/>
  <c r="M104" i="102"/>
  <c r="K105" i="102"/>
  <c r="L105" i="102"/>
  <c r="M105" i="102"/>
  <c r="K106" i="102"/>
  <c r="L106" i="102"/>
  <c r="M106" i="102"/>
  <c r="K107" i="102"/>
  <c r="L107" i="102"/>
  <c r="M107" i="102"/>
  <c r="K108" i="102"/>
  <c r="L108" i="102" s="1"/>
  <c r="M108" i="102"/>
  <c r="K109" i="102"/>
  <c r="L109" i="102"/>
  <c r="M109" i="102"/>
  <c r="K110" i="102"/>
  <c r="L110" i="102"/>
  <c r="M110" i="102"/>
  <c r="K111" i="102"/>
  <c r="L111" i="102"/>
  <c r="M111" i="102"/>
  <c r="K112" i="102"/>
  <c r="L112" i="102" s="1"/>
  <c r="M112" i="102"/>
  <c r="K113" i="102"/>
  <c r="L113" i="102"/>
  <c r="M113" i="102"/>
  <c r="K114" i="102"/>
  <c r="L114" i="102"/>
  <c r="M114" i="102"/>
  <c r="K115" i="102"/>
  <c r="L115" i="102"/>
  <c r="M115" i="102"/>
  <c r="K116" i="102"/>
  <c r="L116" i="102" s="1"/>
  <c r="M116" i="102"/>
  <c r="K117" i="102"/>
  <c r="L117" i="102"/>
  <c r="M117" i="102"/>
  <c r="K118" i="102"/>
  <c r="L118" i="102"/>
  <c r="M118" i="102"/>
  <c r="K119" i="102"/>
  <c r="L119" i="102"/>
  <c r="M119" i="102"/>
  <c r="K120" i="102"/>
  <c r="L120" i="102" s="1"/>
  <c r="M120" i="102"/>
  <c r="K121" i="102"/>
  <c r="L121" i="102"/>
  <c r="M121" i="102"/>
  <c r="K122" i="102"/>
  <c r="L122" i="102"/>
  <c r="M122" i="102"/>
  <c r="K123" i="102"/>
  <c r="L123" i="102"/>
  <c r="M123" i="102"/>
  <c r="K124" i="102"/>
  <c r="L124" i="102" s="1"/>
  <c r="M124" i="102"/>
  <c r="K125" i="102"/>
  <c r="L125" i="102"/>
  <c r="M125" i="102"/>
  <c r="M2" i="102"/>
  <c r="K2" i="102"/>
  <c r="L2" i="102" s="1"/>
  <c r="M129" i="101"/>
  <c r="J3" i="101"/>
  <c r="K3" i="101"/>
  <c r="L3" i="101" s="1"/>
  <c r="M3" i="101"/>
  <c r="J4" i="101"/>
  <c r="K4" i="101"/>
  <c r="L4" i="101"/>
  <c r="M4" i="101"/>
  <c r="J5" i="101"/>
  <c r="K5" i="101"/>
  <c r="L5" i="101"/>
  <c r="M5" i="101"/>
  <c r="J6" i="101"/>
  <c r="K6" i="101"/>
  <c r="L6" i="101"/>
  <c r="M6" i="101"/>
  <c r="J7" i="101"/>
  <c r="K7" i="101"/>
  <c r="L7" i="101"/>
  <c r="M7" i="101"/>
  <c r="J8" i="101"/>
  <c r="K8" i="101"/>
  <c r="L8" i="101"/>
  <c r="M8" i="101"/>
  <c r="J9" i="101"/>
  <c r="K9" i="101"/>
  <c r="L9" i="101"/>
  <c r="M9" i="101"/>
  <c r="J10" i="101"/>
  <c r="K10" i="101"/>
  <c r="L10" i="101"/>
  <c r="M10" i="101"/>
  <c r="J11" i="101"/>
  <c r="K11" i="101"/>
  <c r="L11" i="101"/>
  <c r="M11" i="101"/>
  <c r="J12" i="101"/>
  <c r="K12" i="101"/>
  <c r="L12" i="101"/>
  <c r="M12" i="101"/>
  <c r="J13" i="101"/>
  <c r="K13" i="101"/>
  <c r="L13" i="101"/>
  <c r="M13" i="101"/>
  <c r="J14" i="101"/>
  <c r="K14" i="101"/>
  <c r="L14" i="101" s="1"/>
  <c r="M14" i="101"/>
  <c r="J15" i="101"/>
  <c r="K15" i="101"/>
  <c r="L15" i="101" s="1"/>
  <c r="M15" i="101"/>
  <c r="J16" i="101"/>
  <c r="K16" i="101"/>
  <c r="L16" i="101" s="1"/>
  <c r="M16" i="101"/>
  <c r="J17" i="101"/>
  <c r="K17" i="101"/>
  <c r="L17" i="101" s="1"/>
  <c r="M17" i="101"/>
  <c r="J18" i="101"/>
  <c r="K18" i="101"/>
  <c r="L18" i="101" s="1"/>
  <c r="M18" i="101"/>
  <c r="J19" i="101"/>
  <c r="K19" i="101"/>
  <c r="L19" i="101" s="1"/>
  <c r="M19" i="101"/>
  <c r="J20" i="101"/>
  <c r="K20" i="101"/>
  <c r="L20" i="101" s="1"/>
  <c r="M20" i="101"/>
  <c r="J21" i="101"/>
  <c r="K21" i="101"/>
  <c r="L21" i="101" s="1"/>
  <c r="M21" i="101"/>
  <c r="J22" i="101"/>
  <c r="K22" i="101"/>
  <c r="L22" i="101" s="1"/>
  <c r="M22" i="101"/>
  <c r="J23" i="101"/>
  <c r="K23" i="101"/>
  <c r="L23" i="101" s="1"/>
  <c r="M23" i="101"/>
  <c r="J24" i="101"/>
  <c r="K24" i="101"/>
  <c r="L24" i="101" s="1"/>
  <c r="M24" i="101"/>
  <c r="J25" i="101"/>
  <c r="K25" i="101"/>
  <c r="L25" i="101" s="1"/>
  <c r="M25" i="101"/>
  <c r="J26" i="101"/>
  <c r="K26" i="101"/>
  <c r="L26" i="101" s="1"/>
  <c r="M26" i="101"/>
  <c r="J27" i="101"/>
  <c r="K27" i="101"/>
  <c r="L27" i="101" s="1"/>
  <c r="M27" i="101"/>
  <c r="J28" i="101"/>
  <c r="K28" i="101"/>
  <c r="L28" i="101" s="1"/>
  <c r="M28" i="101"/>
  <c r="J29" i="101"/>
  <c r="K29" i="101"/>
  <c r="L29" i="101" s="1"/>
  <c r="M29" i="101"/>
  <c r="J30" i="101"/>
  <c r="K30" i="101"/>
  <c r="L30" i="101" s="1"/>
  <c r="M30" i="101"/>
  <c r="J31" i="101"/>
  <c r="K31" i="101"/>
  <c r="L31" i="101" s="1"/>
  <c r="M31" i="101"/>
  <c r="J32" i="101"/>
  <c r="K32" i="101"/>
  <c r="L32" i="101" s="1"/>
  <c r="M32" i="101"/>
  <c r="J33" i="101"/>
  <c r="K33" i="101"/>
  <c r="L33" i="101" s="1"/>
  <c r="M33" i="101"/>
  <c r="J34" i="101"/>
  <c r="K34" i="101"/>
  <c r="L34" i="101" s="1"/>
  <c r="M34" i="101"/>
  <c r="J35" i="101"/>
  <c r="K35" i="101"/>
  <c r="L35" i="101" s="1"/>
  <c r="M35" i="101"/>
  <c r="J36" i="101"/>
  <c r="K36" i="101"/>
  <c r="L36" i="101" s="1"/>
  <c r="M36" i="101"/>
  <c r="J37" i="101"/>
  <c r="K37" i="101"/>
  <c r="L37" i="101" s="1"/>
  <c r="M37" i="101"/>
  <c r="J38" i="101"/>
  <c r="K38" i="101"/>
  <c r="L38" i="101" s="1"/>
  <c r="M38" i="101"/>
  <c r="J39" i="101"/>
  <c r="K39" i="101"/>
  <c r="L39" i="101" s="1"/>
  <c r="M39" i="101"/>
  <c r="J40" i="101"/>
  <c r="K40" i="101"/>
  <c r="L40" i="101" s="1"/>
  <c r="M40" i="101"/>
  <c r="J41" i="101"/>
  <c r="K41" i="101"/>
  <c r="L41" i="101" s="1"/>
  <c r="M41" i="101"/>
  <c r="J42" i="101"/>
  <c r="K42" i="101"/>
  <c r="L42" i="101" s="1"/>
  <c r="M42" i="101"/>
  <c r="J43" i="101"/>
  <c r="K43" i="101"/>
  <c r="L43" i="101" s="1"/>
  <c r="M43" i="101"/>
  <c r="J44" i="101"/>
  <c r="K44" i="101"/>
  <c r="L44" i="101" s="1"/>
  <c r="M44" i="101"/>
  <c r="J45" i="101"/>
  <c r="K45" i="101"/>
  <c r="L45" i="101" s="1"/>
  <c r="M45" i="101"/>
  <c r="J46" i="101"/>
  <c r="K46" i="101"/>
  <c r="L46" i="101" s="1"/>
  <c r="M46" i="101"/>
  <c r="J47" i="101"/>
  <c r="K47" i="101"/>
  <c r="L47" i="101" s="1"/>
  <c r="M47" i="101"/>
  <c r="J48" i="101"/>
  <c r="K48" i="101"/>
  <c r="L48" i="101" s="1"/>
  <c r="M48" i="101"/>
  <c r="J49" i="101"/>
  <c r="K49" i="101"/>
  <c r="L49" i="101" s="1"/>
  <c r="M49" i="101"/>
  <c r="J50" i="101"/>
  <c r="K50" i="101"/>
  <c r="L50" i="101" s="1"/>
  <c r="M50" i="101"/>
  <c r="J51" i="101"/>
  <c r="K51" i="101"/>
  <c r="L51" i="101" s="1"/>
  <c r="M51" i="101"/>
  <c r="J52" i="101"/>
  <c r="K52" i="101"/>
  <c r="L52" i="101" s="1"/>
  <c r="M52" i="101"/>
  <c r="J53" i="101"/>
  <c r="K53" i="101"/>
  <c r="L53" i="101" s="1"/>
  <c r="M53" i="101"/>
  <c r="J54" i="101"/>
  <c r="K54" i="101"/>
  <c r="L54" i="101" s="1"/>
  <c r="M54" i="101"/>
  <c r="J55" i="101"/>
  <c r="K55" i="101"/>
  <c r="L55" i="101" s="1"/>
  <c r="M55" i="101"/>
  <c r="J56" i="101"/>
  <c r="K56" i="101"/>
  <c r="L56" i="101" s="1"/>
  <c r="M56" i="101"/>
  <c r="J57" i="101"/>
  <c r="K57" i="101"/>
  <c r="L57" i="101" s="1"/>
  <c r="M57" i="101"/>
  <c r="J58" i="101"/>
  <c r="K58" i="101"/>
  <c r="L58" i="101" s="1"/>
  <c r="M58" i="101"/>
  <c r="J59" i="101"/>
  <c r="K59" i="101"/>
  <c r="L59" i="101" s="1"/>
  <c r="M59" i="101"/>
  <c r="J60" i="101"/>
  <c r="K60" i="101"/>
  <c r="L60" i="101" s="1"/>
  <c r="M60" i="101"/>
  <c r="J61" i="101"/>
  <c r="K61" i="101"/>
  <c r="L61" i="101" s="1"/>
  <c r="M61" i="101"/>
  <c r="J62" i="101"/>
  <c r="K62" i="101"/>
  <c r="L62" i="101" s="1"/>
  <c r="M62" i="101"/>
  <c r="J63" i="101"/>
  <c r="K63" i="101"/>
  <c r="L63" i="101" s="1"/>
  <c r="M63" i="101"/>
  <c r="J64" i="101"/>
  <c r="K64" i="101"/>
  <c r="L64" i="101" s="1"/>
  <c r="M64" i="101"/>
  <c r="J65" i="101"/>
  <c r="K65" i="101"/>
  <c r="L65" i="101" s="1"/>
  <c r="M65" i="101"/>
  <c r="J66" i="101"/>
  <c r="K66" i="101"/>
  <c r="L66" i="101" s="1"/>
  <c r="M66" i="101"/>
  <c r="J67" i="101"/>
  <c r="K67" i="101"/>
  <c r="L67" i="101" s="1"/>
  <c r="M67" i="101"/>
  <c r="J68" i="101"/>
  <c r="K68" i="101"/>
  <c r="L68" i="101" s="1"/>
  <c r="M68" i="101"/>
  <c r="J69" i="101"/>
  <c r="K69" i="101"/>
  <c r="L69" i="101" s="1"/>
  <c r="M69" i="101"/>
  <c r="J70" i="101"/>
  <c r="K70" i="101"/>
  <c r="L70" i="101" s="1"/>
  <c r="M70" i="101"/>
  <c r="J71" i="101"/>
  <c r="K71" i="101"/>
  <c r="L71" i="101" s="1"/>
  <c r="M71" i="101"/>
  <c r="J72" i="101"/>
  <c r="K72" i="101"/>
  <c r="L72" i="101" s="1"/>
  <c r="M72" i="101"/>
  <c r="J73" i="101"/>
  <c r="K73" i="101"/>
  <c r="L73" i="101" s="1"/>
  <c r="M73" i="101"/>
  <c r="J74" i="101"/>
  <c r="K74" i="101"/>
  <c r="L74" i="101" s="1"/>
  <c r="M74" i="101"/>
  <c r="J75" i="101"/>
  <c r="K75" i="101"/>
  <c r="L75" i="101" s="1"/>
  <c r="M75" i="101"/>
  <c r="J76" i="101"/>
  <c r="K76" i="101"/>
  <c r="L76" i="101" s="1"/>
  <c r="M76" i="101"/>
  <c r="J77" i="101"/>
  <c r="K77" i="101"/>
  <c r="L77" i="101" s="1"/>
  <c r="M77" i="101"/>
  <c r="J78" i="101"/>
  <c r="K78" i="101"/>
  <c r="L78" i="101" s="1"/>
  <c r="M78" i="101"/>
  <c r="J79" i="101"/>
  <c r="K79" i="101"/>
  <c r="L79" i="101" s="1"/>
  <c r="M79" i="101"/>
  <c r="J80" i="101"/>
  <c r="K80" i="101"/>
  <c r="L80" i="101" s="1"/>
  <c r="M80" i="101"/>
  <c r="J81" i="101"/>
  <c r="K81" i="101"/>
  <c r="L81" i="101" s="1"/>
  <c r="M81" i="101"/>
  <c r="J82" i="101"/>
  <c r="K82" i="101"/>
  <c r="L82" i="101" s="1"/>
  <c r="M82" i="101"/>
  <c r="J83" i="101"/>
  <c r="K83" i="101"/>
  <c r="L83" i="101" s="1"/>
  <c r="M83" i="101"/>
  <c r="J84" i="101"/>
  <c r="K84" i="101"/>
  <c r="L84" i="101" s="1"/>
  <c r="M84" i="101"/>
  <c r="J85" i="101"/>
  <c r="K85" i="101"/>
  <c r="L85" i="101" s="1"/>
  <c r="M85" i="101"/>
  <c r="J86" i="101"/>
  <c r="K86" i="101"/>
  <c r="L86" i="101" s="1"/>
  <c r="M86" i="101"/>
  <c r="J87" i="101"/>
  <c r="K87" i="101"/>
  <c r="L87" i="101" s="1"/>
  <c r="M87" i="101"/>
  <c r="J88" i="101"/>
  <c r="K88" i="101"/>
  <c r="L88" i="101" s="1"/>
  <c r="M88" i="101"/>
  <c r="J89" i="101"/>
  <c r="K89" i="101"/>
  <c r="L89" i="101" s="1"/>
  <c r="M89" i="101"/>
  <c r="J90" i="101"/>
  <c r="K90" i="101"/>
  <c r="L90" i="101" s="1"/>
  <c r="M90" i="101"/>
  <c r="J91" i="101"/>
  <c r="K91" i="101"/>
  <c r="L91" i="101" s="1"/>
  <c r="M91" i="101"/>
  <c r="J92" i="101"/>
  <c r="K92" i="101"/>
  <c r="L92" i="101" s="1"/>
  <c r="M92" i="101"/>
  <c r="J93" i="101"/>
  <c r="K93" i="101"/>
  <c r="L93" i="101" s="1"/>
  <c r="M93" i="101"/>
  <c r="J94" i="101"/>
  <c r="K94" i="101"/>
  <c r="L94" i="101" s="1"/>
  <c r="M94" i="101"/>
  <c r="J95" i="101"/>
  <c r="K95" i="101"/>
  <c r="L95" i="101" s="1"/>
  <c r="M95" i="101"/>
  <c r="J96" i="101"/>
  <c r="K96" i="101"/>
  <c r="L96" i="101" s="1"/>
  <c r="M96" i="101"/>
  <c r="J97" i="101"/>
  <c r="K97" i="101"/>
  <c r="L97" i="101" s="1"/>
  <c r="M97" i="101"/>
  <c r="J98" i="101"/>
  <c r="K98" i="101"/>
  <c r="L98" i="101" s="1"/>
  <c r="M98" i="101"/>
  <c r="J99" i="101"/>
  <c r="K99" i="101"/>
  <c r="L99" i="101" s="1"/>
  <c r="M99" i="101"/>
  <c r="J100" i="101"/>
  <c r="K100" i="101"/>
  <c r="L100" i="101" s="1"/>
  <c r="M100" i="101"/>
  <c r="J101" i="101"/>
  <c r="K101" i="101"/>
  <c r="L101" i="101" s="1"/>
  <c r="M101" i="101"/>
  <c r="J102" i="101"/>
  <c r="K102" i="101"/>
  <c r="L102" i="101" s="1"/>
  <c r="M102" i="101"/>
  <c r="J103" i="101"/>
  <c r="K103" i="101"/>
  <c r="L103" i="101" s="1"/>
  <c r="M103" i="101"/>
  <c r="J104" i="101"/>
  <c r="K104" i="101"/>
  <c r="L104" i="101" s="1"/>
  <c r="M104" i="101"/>
  <c r="J105" i="101"/>
  <c r="K105" i="101"/>
  <c r="L105" i="101" s="1"/>
  <c r="M105" i="101"/>
  <c r="J106" i="101"/>
  <c r="K106" i="101"/>
  <c r="L106" i="101" s="1"/>
  <c r="M106" i="101"/>
  <c r="J107" i="101"/>
  <c r="K107" i="101"/>
  <c r="L107" i="101" s="1"/>
  <c r="M107" i="101"/>
  <c r="J108" i="101"/>
  <c r="K108" i="101"/>
  <c r="L108" i="101" s="1"/>
  <c r="M108" i="101"/>
  <c r="J109" i="101"/>
  <c r="K109" i="101"/>
  <c r="L109" i="101" s="1"/>
  <c r="M109" i="101"/>
  <c r="J110" i="101"/>
  <c r="K110" i="101"/>
  <c r="L110" i="101" s="1"/>
  <c r="M110" i="101"/>
  <c r="J111" i="101"/>
  <c r="K111" i="101"/>
  <c r="L111" i="101" s="1"/>
  <c r="M111" i="101"/>
  <c r="J112" i="101"/>
  <c r="K112" i="101"/>
  <c r="L112" i="101" s="1"/>
  <c r="M112" i="101"/>
  <c r="J113" i="101"/>
  <c r="K113" i="101"/>
  <c r="L113" i="101" s="1"/>
  <c r="M113" i="101"/>
  <c r="J114" i="101"/>
  <c r="K114" i="101"/>
  <c r="L114" i="101" s="1"/>
  <c r="M114" i="101"/>
  <c r="J115" i="101"/>
  <c r="K115" i="101"/>
  <c r="L115" i="101" s="1"/>
  <c r="M115" i="101"/>
  <c r="J116" i="101"/>
  <c r="K116" i="101"/>
  <c r="L116" i="101" s="1"/>
  <c r="M116" i="101"/>
  <c r="J117" i="101"/>
  <c r="K117" i="101"/>
  <c r="L117" i="101" s="1"/>
  <c r="M117" i="101"/>
  <c r="J118" i="101"/>
  <c r="K118" i="101"/>
  <c r="L118" i="101" s="1"/>
  <c r="M118" i="101"/>
  <c r="J119" i="101"/>
  <c r="K119" i="101"/>
  <c r="L119" i="101" s="1"/>
  <c r="M119" i="101"/>
  <c r="J120" i="101"/>
  <c r="K120" i="101"/>
  <c r="L120" i="101" s="1"/>
  <c r="M120" i="101"/>
  <c r="J121" i="101"/>
  <c r="K121" i="101"/>
  <c r="L121" i="101" s="1"/>
  <c r="M121" i="101"/>
  <c r="J122" i="101"/>
  <c r="K122" i="101"/>
  <c r="L122" i="101" s="1"/>
  <c r="M122" i="101"/>
  <c r="J123" i="101"/>
  <c r="K123" i="101"/>
  <c r="L123" i="101" s="1"/>
  <c r="M123" i="101"/>
  <c r="J124" i="101"/>
  <c r="K124" i="101" s="1"/>
  <c r="L124" i="101" s="1"/>
  <c r="M124" i="101"/>
  <c r="J125" i="101"/>
  <c r="K125" i="101" s="1"/>
  <c r="L125" i="101" s="1"/>
  <c r="M125" i="101"/>
  <c r="J126" i="101"/>
  <c r="K126" i="101" s="1"/>
  <c r="L126" i="101" s="1"/>
  <c r="M126" i="101"/>
  <c r="J127" i="101"/>
  <c r="K127" i="101" s="1"/>
  <c r="L127" i="101" s="1"/>
  <c r="M127" i="101"/>
  <c r="J128" i="101"/>
  <c r="K128" i="101" s="1"/>
  <c r="L128" i="101" s="1"/>
  <c r="M128" i="101"/>
  <c r="L2" i="101"/>
  <c r="L3" i="87"/>
  <c r="L4" i="87"/>
  <c r="L5" i="87"/>
  <c r="L6" i="87"/>
  <c r="L7" i="87"/>
  <c r="L8" i="87"/>
  <c r="L9" i="87"/>
  <c r="L10" i="87"/>
  <c r="L11" i="87"/>
  <c r="L12" i="87"/>
  <c r="L13" i="87"/>
  <c r="L14" i="87"/>
  <c r="L15" i="87"/>
  <c r="L16" i="87"/>
  <c r="L17" i="87"/>
  <c r="L18" i="87"/>
  <c r="L19" i="87"/>
  <c r="L20" i="87"/>
  <c r="L21" i="87"/>
  <c r="L22" i="87"/>
  <c r="L23" i="87"/>
  <c r="L24" i="87"/>
  <c r="L25" i="87"/>
  <c r="L26" i="87"/>
  <c r="L27" i="87"/>
  <c r="L28" i="87"/>
  <c r="L29" i="87"/>
  <c r="L30" i="87"/>
  <c r="L31" i="87"/>
  <c r="L32" i="87"/>
  <c r="L33" i="87"/>
  <c r="L34" i="87"/>
  <c r="L35" i="87"/>
  <c r="L36" i="87"/>
  <c r="L37" i="87"/>
  <c r="L38" i="87"/>
  <c r="L39" i="87"/>
  <c r="L40" i="87"/>
  <c r="L41" i="87"/>
  <c r="L42" i="87"/>
  <c r="L43" i="87"/>
  <c r="L44" i="87"/>
  <c r="L45" i="87"/>
  <c r="L46" i="87"/>
  <c r="L47" i="87"/>
  <c r="L48" i="87"/>
  <c r="L49" i="87"/>
  <c r="L50" i="87"/>
  <c r="L51" i="87"/>
  <c r="L52" i="87"/>
  <c r="L53" i="87"/>
  <c r="L54" i="87"/>
  <c r="L55" i="87"/>
  <c r="L56" i="87"/>
  <c r="L57" i="87"/>
  <c r="L58" i="87"/>
  <c r="L59" i="87"/>
  <c r="L60" i="87"/>
  <c r="L61" i="87"/>
  <c r="L62" i="87"/>
  <c r="L63" i="87"/>
  <c r="L64" i="87"/>
  <c r="L65" i="87"/>
  <c r="L66" i="87"/>
  <c r="L67" i="87"/>
  <c r="L68" i="87"/>
  <c r="L69" i="87"/>
  <c r="L70" i="87"/>
  <c r="L71" i="87"/>
  <c r="L72" i="87"/>
  <c r="L73" i="87"/>
  <c r="L74" i="87"/>
  <c r="L75" i="87"/>
  <c r="L76" i="87"/>
  <c r="L77" i="87"/>
  <c r="L78" i="87"/>
  <c r="L79" i="87"/>
  <c r="L80" i="87"/>
  <c r="L81" i="87"/>
  <c r="L82" i="87"/>
  <c r="L83" i="87"/>
  <c r="L84" i="87"/>
  <c r="L85" i="87"/>
  <c r="L86" i="87"/>
  <c r="L87" i="87"/>
  <c r="L88" i="87"/>
  <c r="L89" i="87"/>
  <c r="L90" i="87"/>
  <c r="L91" i="87"/>
  <c r="L92" i="87"/>
  <c r="L93" i="87"/>
  <c r="L94" i="87"/>
  <c r="L95" i="87"/>
  <c r="L96" i="87"/>
  <c r="L97" i="87"/>
  <c r="L98" i="87"/>
  <c r="L99" i="87"/>
  <c r="L100" i="87"/>
  <c r="L101" i="87"/>
  <c r="L102" i="87"/>
  <c r="L103" i="87"/>
  <c r="L104" i="87"/>
  <c r="L105" i="87"/>
  <c r="L106" i="87"/>
  <c r="L107" i="87"/>
  <c r="L108" i="87"/>
  <c r="L109" i="87"/>
  <c r="L110" i="87"/>
  <c r="L111" i="87"/>
  <c r="L112" i="87"/>
  <c r="L113" i="87"/>
  <c r="L114" i="87"/>
  <c r="L115" i="87"/>
  <c r="L116" i="87"/>
  <c r="L117" i="87"/>
  <c r="L118" i="87"/>
  <c r="L119" i="87"/>
  <c r="L120" i="87"/>
  <c r="L121" i="87"/>
  <c r="L122" i="87"/>
  <c r="L123" i="87"/>
  <c r="L124" i="87"/>
  <c r="L125" i="87"/>
  <c r="L126" i="87"/>
  <c r="L127" i="87"/>
  <c r="L128" i="87"/>
  <c r="L129" i="87"/>
  <c r="L130" i="87"/>
  <c r="L131" i="87"/>
  <c r="L132" i="87"/>
  <c r="L133" i="87"/>
  <c r="L134" i="87"/>
  <c r="L135" i="87"/>
  <c r="L136" i="87"/>
  <c r="L137" i="87"/>
  <c r="L138" i="87"/>
  <c r="L139" i="87"/>
  <c r="L140" i="87"/>
  <c r="L141" i="87"/>
  <c r="L142" i="87"/>
  <c r="L143" i="87"/>
  <c r="L144" i="87"/>
  <c r="L145" i="87"/>
  <c r="L146" i="87"/>
  <c r="L147" i="87"/>
  <c r="L148" i="87"/>
  <c r="L149" i="87"/>
  <c r="L150" i="87"/>
  <c r="L151" i="87"/>
  <c r="L152" i="87"/>
  <c r="L153" i="87"/>
  <c r="L154" i="87"/>
  <c r="L155" i="87"/>
  <c r="L156" i="87"/>
  <c r="L157" i="87"/>
  <c r="L158" i="87"/>
  <c r="L159" i="87"/>
  <c r="L160" i="87"/>
  <c r="L161" i="87"/>
  <c r="L162" i="87"/>
  <c r="L163" i="87"/>
  <c r="L164" i="87"/>
  <c r="L165" i="87"/>
  <c r="L166" i="87"/>
  <c r="L167" i="87"/>
  <c r="L168" i="87"/>
  <c r="L169" i="87"/>
  <c r="L170" i="87"/>
  <c r="L171" i="87"/>
  <c r="L172" i="87"/>
  <c r="L173" i="87"/>
  <c r="L174" i="87"/>
  <c r="L175" i="87"/>
  <c r="L176" i="87"/>
  <c r="L177" i="87"/>
  <c r="L178" i="87"/>
  <c r="L179" i="87"/>
  <c r="L180" i="87"/>
  <c r="L181" i="87"/>
  <c r="L182" i="87"/>
  <c r="L183" i="87"/>
  <c r="L184" i="87"/>
  <c r="L185" i="87"/>
  <c r="L186" i="87"/>
  <c r="L187" i="87"/>
  <c r="L188" i="87"/>
  <c r="L189" i="87"/>
  <c r="L190" i="87"/>
  <c r="L191" i="87"/>
  <c r="L192" i="87"/>
  <c r="L193" i="87"/>
  <c r="L194" i="87"/>
  <c r="L195" i="87"/>
  <c r="L196" i="87"/>
  <c r="L197" i="87"/>
  <c r="L198" i="87"/>
  <c r="L199" i="87"/>
  <c r="L200" i="87"/>
  <c r="L201" i="87"/>
  <c r="L202" i="87"/>
  <c r="L203" i="87"/>
  <c r="L204" i="87"/>
  <c r="L205" i="87"/>
  <c r="L206" i="87"/>
  <c r="L207" i="87"/>
  <c r="L208" i="87"/>
  <c r="L209" i="87"/>
  <c r="L210" i="87"/>
  <c r="L211" i="87"/>
  <c r="L212" i="87"/>
  <c r="L213" i="87"/>
  <c r="L214" i="87"/>
  <c r="L215" i="87"/>
  <c r="L216" i="87"/>
  <c r="L217" i="87"/>
  <c r="L218" i="87"/>
  <c r="L219" i="87"/>
  <c r="L220" i="87"/>
  <c r="L221" i="87"/>
  <c r="L222" i="87"/>
  <c r="L223" i="87"/>
  <c r="L224" i="87"/>
  <c r="L225" i="87"/>
  <c r="L226" i="87"/>
  <c r="L227" i="87"/>
  <c r="L228" i="87"/>
  <c r="L229" i="87"/>
  <c r="L230" i="87"/>
  <c r="L231" i="87"/>
  <c r="L232" i="87"/>
  <c r="L233" i="87"/>
  <c r="L234" i="87"/>
  <c r="L235" i="87"/>
  <c r="L236" i="87"/>
  <c r="L237" i="87"/>
  <c r="L238" i="87"/>
  <c r="L239" i="87"/>
  <c r="L240" i="87"/>
  <c r="L241" i="87"/>
  <c r="L242" i="87"/>
  <c r="L243" i="87"/>
  <c r="L244" i="87"/>
  <c r="L245" i="87"/>
  <c r="L2" i="87"/>
  <c r="M2" i="101"/>
  <c r="K2" i="101"/>
  <c r="M246" i="87"/>
  <c r="M3" i="87"/>
  <c r="M4" i="87"/>
  <c r="M5" i="87"/>
  <c r="M6" i="87"/>
  <c r="M7" i="87"/>
  <c r="M8" i="87"/>
  <c r="M9" i="87"/>
  <c r="M10" i="87"/>
  <c r="M11" i="87"/>
  <c r="M12" i="87"/>
  <c r="M13" i="87"/>
  <c r="M14" i="87"/>
  <c r="M15" i="87"/>
  <c r="M16" i="87"/>
  <c r="M17" i="87"/>
  <c r="M18" i="87"/>
  <c r="M19" i="87"/>
  <c r="M20" i="87"/>
  <c r="M21" i="87"/>
  <c r="M22" i="87"/>
  <c r="M23" i="87"/>
  <c r="M24" i="87"/>
  <c r="M25" i="87"/>
  <c r="M26" i="87"/>
  <c r="M27" i="87"/>
  <c r="M28" i="87"/>
  <c r="M29" i="87"/>
  <c r="M30" i="87"/>
  <c r="M31" i="87"/>
  <c r="M32" i="87"/>
  <c r="M33" i="87"/>
  <c r="M34" i="87"/>
  <c r="M35" i="87"/>
  <c r="M36" i="87"/>
  <c r="M37" i="87"/>
  <c r="M38" i="87"/>
  <c r="M39" i="87"/>
  <c r="M40" i="87"/>
  <c r="M41" i="87"/>
  <c r="M42" i="87"/>
  <c r="M43" i="87"/>
  <c r="M44" i="87"/>
  <c r="M45" i="87"/>
  <c r="M46" i="87"/>
  <c r="M47" i="87"/>
  <c r="M48" i="87"/>
  <c r="M49" i="87"/>
  <c r="M50" i="87"/>
  <c r="M51" i="87"/>
  <c r="M52" i="87"/>
  <c r="M53" i="87"/>
  <c r="M54" i="87"/>
  <c r="M55" i="87"/>
  <c r="M56" i="87"/>
  <c r="M57" i="87"/>
  <c r="M58" i="87"/>
  <c r="M59" i="87"/>
  <c r="M60" i="87"/>
  <c r="M61" i="87"/>
  <c r="M62" i="87"/>
  <c r="M63" i="87"/>
  <c r="M64" i="87"/>
  <c r="M65" i="87"/>
  <c r="M66" i="87"/>
  <c r="M67" i="87"/>
  <c r="M68" i="87"/>
  <c r="M69" i="87"/>
  <c r="M70" i="87"/>
  <c r="M71" i="87"/>
  <c r="M72" i="87"/>
  <c r="M73" i="87"/>
  <c r="M74" i="87"/>
  <c r="M75" i="87"/>
  <c r="M76" i="87"/>
  <c r="M77" i="87"/>
  <c r="M78" i="87"/>
  <c r="M79" i="87"/>
  <c r="M80" i="87"/>
  <c r="M81" i="87"/>
  <c r="M82" i="87"/>
  <c r="M83" i="87"/>
  <c r="M84" i="87"/>
  <c r="M85" i="87"/>
  <c r="M86" i="87"/>
  <c r="M87" i="87"/>
  <c r="M88" i="87"/>
  <c r="M89" i="87"/>
  <c r="M90" i="87"/>
  <c r="M91" i="87"/>
  <c r="M92" i="87"/>
  <c r="M93" i="87"/>
  <c r="M94" i="87"/>
  <c r="M95" i="87"/>
  <c r="M96" i="87"/>
  <c r="M97" i="87"/>
  <c r="M98" i="87"/>
  <c r="M99" i="87"/>
  <c r="M100" i="87"/>
  <c r="M101" i="87"/>
  <c r="M102" i="87"/>
  <c r="M103" i="87"/>
  <c r="M104" i="87"/>
  <c r="M105" i="87"/>
  <c r="M106" i="87"/>
  <c r="M107" i="87"/>
  <c r="M108" i="87"/>
  <c r="M109" i="87"/>
  <c r="M110" i="87"/>
  <c r="M111" i="87"/>
  <c r="M112" i="87"/>
  <c r="M113" i="87"/>
  <c r="M114" i="87"/>
  <c r="M115" i="87"/>
  <c r="M116" i="87"/>
  <c r="M117" i="87"/>
  <c r="M118" i="87"/>
  <c r="M119" i="87"/>
  <c r="M120" i="87"/>
  <c r="M121" i="87"/>
  <c r="M122" i="87"/>
  <c r="M123" i="87"/>
  <c r="M124" i="87"/>
  <c r="M125" i="87"/>
  <c r="M126" i="87"/>
  <c r="M127" i="87"/>
  <c r="M128" i="87"/>
  <c r="M129" i="87"/>
  <c r="M130" i="87"/>
  <c r="M131" i="87"/>
  <c r="M132" i="87"/>
  <c r="M133" i="87"/>
  <c r="M134" i="87"/>
  <c r="M135" i="87"/>
  <c r="M136" i="87"/>
  <c r="M137" i="87"/>
  <c r="M138" i="87"/>
  <c r="M139" i="87"/>
  <c r="M140" i="87"/>
  <c r="M141" i="87"/>
  <c r="M142" i="87"/>
  <c r="M143" i="87"/>
  <c r="M144" i="87"/>
  <c r="M145" i="87"/>
  <c r="M146" i="87"/>
  <c r="M147" i="87"/>
  <c r="M148" i="87"/>
  <c r="M149" i="87"/>
  <c r="M150" i="87"/>
  <c r="M151" i="87"/>
  <c r="M152" i="87"/>
  <c r="M153" i="87"/>
  <c r="M154" i="87"/>
  <c r="M155" i="87"/>
  <c r="M156" i="87"/>
  <c r="M157" i="87"/>
  <c r="M158" i="87"/>
  <c r="M159" i="87"/>
  <c r="M160" i="87"/>
  <c r="M161" i="87"/>
  <c r="M162" i="87"/>
  <c r="M163" i="87"/>
  <c r="M164" i="87"/>
  <c r="M165" i="87"/>
  <c r="M166" i="87"/>
  <c r="M167" i="87"/>
  <c r="M168" i="87"/>
  <c r="M169" i="87"/>
  <c r="M170" i="87"/>
  <c r="M171" i="87"/>
  <c r="M172" i="87"/>
  <c r="M173" i="87"/>
  <c r="M174" i="87"/>
  <c r="M175" i="87"/>
  <c r="M176" i="87"/>
  <c r="M177" i="87"/>
  <c r="M178" i="87"/>
  <c r="M179" i="87"/>
  <c r="M180" i="87"/>
  <c r="M181" i="87"/>
  <c r="M182" i="87"/>
  <c r="M183" i="87"/>
  <c r="M184" i="87"/>
  <c r="M185" i="87"/>
  <c r="M186" i="87"/>
  <c r="M187" i="87"/>
  <c r="M188" i="87"/>
  <c r="M189" i="87"/>
  <c r="M190" i="87"/>
  <c r="M191" i="87"/>
  <c r="M192" i="87"/>
  <c r="M193" i="87"/>
  <c r="M194" i="87"/>
  <c r="M195" i="87"/>
  <c r="M196" i="87"/>
  <c r="M197" i="87"/>
  <c r="M198" i="87"/>
  <c r="M199" i="87"/>
  <c r="M200" i="87"/>
  <c r="M201" i="87"/>
  <c r="M202" i="87"/>
  <c r="M203" i="87"/>
  <c r="M204" i="87"/>
  <c r="M205" i="87"/>
  <c r="M206" i="87"/>
  <c r="M207" i="87"/>
  <c r="M208" i="87"/>
  <c r="M209" i="87"/>
  <c r="M210" i="87"/>
  <c r="M211" i="87"/>
  <c r="M212" i="87"/>
  <c r="M213" i="87"/>
  <c r="M214" i="87"/>
  <c r="M215" i="87"/>
  <c r="M216" i="87"/>
  <c r="M217" i="87"/>
  <c r="M218" i="87"/>
  <c r="M219" i="87"/>
  <c r="M220" i="87"/>
  <c r="M221" i="87"/>
  <c r="M222" i="87"/>
  <c r="M223" i="87"/>
  <c r="M224" i="87"/>
  <c r="M225" i="87"/>
  <c r="M226" i="87"/>
  <c r="M227" i="87"/>
  <c r="M228" i="87"/>
  <c r="M229" i="87"/>
  <c r="M230" i="87"/>
  <c r="M231" i="87"/>
  <c r="M232" i="87"/>
  <c r="M233" i="87"/>
  <c r="M234" i="87"/>
  <c r="M235" i="87"/>
  <c r="M236" i="87"/>
  <c r="M237" i="87"/>
  <c r="M238" i="87"/>
  <c r="M239" i="87"/>
  <c r="M240" i="87"/>
  <c r="M241" i="87"/>
  <c r="M242" i="87"/>
  <c r="M243" i="87"/>
  <c r="M244" i="87"/>
  <c r="M245" i="87"/>
  <c r="M2" i="87"/>
  <c r="K3" i="87"/>
  <c r="K4" i="87"/>
  <c r="K5" i="87"/>
  <c r="K6" i="87"/>
  <c r="K7" i="87"/>
  <c r="K8" i="87"/>
  <c r="K9" i="87"/>
  <c r="K10" i="87"/>
  <c r="K11" i="87"/>
  <c r="K12" i="87"/>
  <c r="K13" i="87"/>
  <c r="K14" i="87"/>
  <c r="K15" i="87"/>
  <c r="K16" i="87"/>
  <c r="K17" i="87"/>
  <c r="K18" i="87"/>
  <c r="K19" i="87"/>
  <c r="K20" i="87"/>
  <c r="K21" i="87"/>
  <c r="K22" i="87"/>
  <c r="K23" i="87"/>
  <c r="K24" i="87"/>
  <c r="K25" i="87"/>
  <c r="K26" i="87"/>
  <c r="K27" i="87"/>
  <c r="K28" i="87"/>
  <c r="K29" i="87"/>
  <c r="K30" i="87"/>
  <c r="K31" i="87"/>
  <c r="K32" i="87"/>
  <c r="K33" i="87"/>
  <c r="K34" i="87"/>
  <c r="K35" i="87"/>
  <c r="K36" i="87"/>
  <c r="K37" i="87"/>
  <c r="K38" i="87"/>
  <c r="K39" i="87"/>
  <c r="K40" i="87"/>
  <c r="K41" i="87"/>
  <c r="K42" i="87"/>
  <c r="K43" i="87"/>
  <c r="K44" i="87"/>
  <c r="K45" i="87"/>
  <c r="K46" i="87"/>
  <c r="K47" i="87"/>
  <c r="K48" i="87"/>
  <c r="K49" i="87"/>
  <c r="K50" i="87"/>
  <c r="K51" i="87"/>
  <c r="K52" i="87"/>
  <c r="K53" i="87"/>
  <c r="K54" i="87"/>
  <c r="K55" i="87"/>
  <c r="K56" i="87"/>
  <c r="K57" i="87"/>
  <c r="K58" i="87"/>
  <c r="K59" i="87"/>
  <c r="K60" i="87"/>
  <c r="K61" i="87"/>
  <c r="K62" i="87"/>
  <c r="K63" i="87"/>
  <c r="K64" i="87"/>
  <c r="K65" i="87"/>
  <c r="K66" i="87"/>
  <c r="K67" i="87"/>
  <c r="K68" i="87"/>
  <c r="K69" i="87"/>
  <c r="K70" i="87"/>
  <c r="K71" i="87"/>
  <c r="K72" i="87"/>
  <c r="K73" i="87"/>
  <c r="K74" i="87"/>
  <c r="K75" i="87"/>
  <c r="K76" i="87"/>
  <c r="K77" i="87"/>
  <c r="K78" i="87"/>
  <c r="K79" i="87"/>
  <c r="K80" i="87"/>
  <c r="K81" i="87"/>
  <c r="K82" i="87"/>
  <c r="K83" i="87"/>
  <c r="K84" i="87"/>
  <c r="K85" i="87"/>
  <c r="K86" i="87"/>
  <c r="K87" i="87"/>
  <c r="K88" i="87"/>
  <c r="K89" i="87"/>
  <c r="K90" i="87"/>
  <c r="K91" i="87"/>
  <c r="K92" i="87"/>
  <c r="K93" i="87"/>
  <c r="K94" i="87"/>
  <c r="K95" i="87"/>
  <c r="K96" i="87"/>
  <c r="K97" i="87"/>
  <c r="K98" i="87"/>
  <c r="K99" i="87"/>
  <c r="K100" i="87"/>
  <c r="K101" i="87"/>
  <c r="K102" i="87"/>
  <c r="K103" i="87"/>
  <c r="K104" i="87"/>
  <c r="K105" i="87"/>
  <c r="K106" i="87"/>
  <c r="K107" i="87"/>
  <c r="K108" i="87"/>
  <c r="K109" i="87"/>
  <c r="K110" i="87"/>
  <c r="K111" i="87"/>
  <c r="K112" i="87"/>
  <c r="K113" i="87"/>
  <c r="K114" i="87"/>
  <c r="K115" i="87"/>
  <c r="K116" i="87"/>
  <c r="K117" i="87"/>
  <c r="K118" i="87"/>
  <c r="K119" i="87"/>
  <c r="K120" i="87"/>
  <c r="K121" i="87"/>
  <c r="K122" i="87"/>
  <c r="K123" i="87"/>
  <c r="K124" i="87"/>
  <c r="K125" i="87"/>
  <c r="K126" i="87"/>
  <c r="K127" i="87"/>
  <c r="K128" i="87"/>
  <c r="K129" i="87"/>
  <c r="K130" i="87"/>
  <c r="K131" i="87"/>
  <c r="K132" i="87"/>
  <c r="K133" i="87"/>
  <c r="K134" i="87"/>
  <c r="K135" i="87"/>
  <c r="K136" i="87"/>
  <c r="K137" i="87"/>
  <c r="K138" i="87"/>
  <c r="K139" i="87"/>
  <c r="K140" i="87"/>
  <c r="K141" i="87"/>
  <c r="K142" i="87"/>
  <c r="K143" i="87"/>
  <c r="K144" i="87"/>
  <c r="K145" i="87"/>
  <c r="K146" i="87"/>
  <c r="K147" i="87"/>
  <c r="K148" i="87"/>
  <c r="K149" i="87"/>
  <c r="K150" i="87"/>
  <c r="K151" i="87"/>
  <c r="K152" i="87"/>
  <c r="K153" i="87"/>
  <c r="K154" i="87"/>
  <c r="K155" i="87"/>
  <c r="K156" i="87"/>
  <c r="K157" i="87"/>
  <c r="K158" i="87"/>
  <c r="K159" i="87"/>
  <c r="K160" i="87"/>
  <c r="K161" i="87"/>
  <c r="K162" i="87"/>
  <c r="K163" i="87"/>
  <c r="K164" i="87"/>
  <c r="K165" i="87"/>
  <c r="K166" i="87"/>
  <c r="K167" i="87"/>
  <c r="K168" i="87"/>
  <c r="K169" i="87"/>
  <c r="K170" i="87"/>
  <c r="K171" i="87"/>
  <c r="K172" i="87"/>
  <c r="K173" i="87"/>
  <c r="K174" i="87"/>
  <c r="K175" i="87"/>
  <c r="K176" i="87"/>
  <c r="K177" i="87"/>
  <c r="K178" i="87"/>
  <c r="K179" i="87"/>
  <c r="K180" i="87"/>
  <c r="K181" i="87"/>
  <c r="K182" i="87"/>
  <c r="K183" i="87"/>
  <c r="K184" i="87"/>
  <c r="K185" i="87"/>
  <c r="K186" i="87"/>
  <c r="K187" i="87"/>
  <c r="K188" i="87"/>
  <c r="K189" i="87"/>
  <c r="K190" i="87"/>
  <c r="K191" i="87"/>
  <c r="K192" i="87"/>
  <c r="K193" i="87"/>
  <c r="K194" i="87"/>
  <c r="K195" i="87"/>
  <c r="K196" i="87"/>
  <c r="K197" i="87"/>
  <c r="K198" i="87"/>
  <c r="K199" i="87"/>
  <c r="K200" i="87"/>
  <c r="K201" i="87"/>
  <c r="K202" i="87"/>
  <c r="K203" i="87"/>
  <c r="K204" i="87"/>
  <c r="K205" i="87"/>
  <c r="K206" i="87"/>
  <c r="K207" i="87"/>
  <c r="K208" i="87"/>
  <c r="K209" i="87"/>
  <c r="K210" i="87"/>
  <c r="K211" i="87"/>
  <c r="K212" i="87"/>
  <c r="K213" i="87"/>
  <c r="K214" i="87"/>
  <c r="K215" i="87"/>
  <c r="K216" i="87"/>
  <c r="K217" i="87"/>
  <c r="K218" i="87"/>
  <c r="K219" i="87"/>
  <c r="K220" i="87"/>
  <c r="K221" i="87"/>
  <c r="K222" i="87"/>
  <c r="K223" i="87"/>
  <c r="K224" i="87"/>
  <c r="K225" i="87"/>
  <c r="K226" i="87"/>
  <c r="K227" i="87"/>
  <c r="K228" i="87"/>
  <c r="K229" i="87"/>
  <c r="K230" i="87"/>
  <c r="K231" i="87"/>
  <c r="K232" i="87"/>
  <c r="K233" i="87"/>
  <c r="K234" i="87"/>
  <c r="K235" i="87"/>
  <c r="K236" i="87"/>
  <c r="K237" i="87"/>
  <c r="K238" i="87"/>
  <c r="K239" i="87"/>
  <c r="K240" i="87"/>
  <c r="K241" i="87"/>
  <c r="K242" i="87"/>
  <c r="K243" i="87"/>
  <c r="K244" i="87"/>
  <c r="K245" i="87"/>
  <c r="K2" i="87"/>
  <c r="I24" i="85" l="1"/>
  <c r="I25" i="85"/>
  <c r="D44" i="97"/>
  <c r="D43" i="97"/>
  <c r="F42" i="97"/>
  <c r="I42" i="97"/>
  <c r="J42" i="97" s="1"/>
  <c r="F43" i="97"/>
  <c r="I43" i="97"/>
  <c r="J43" i="97" s="1"/>
  <c r="F44" i="97"/>
  <c r="I44" i="97"/>
  <c r="J44" i="97" s="1"/>
  <c r="F45" i="97"/>
  <c r="I45" i="97"/>
  <c r="J45" i="97" s="1"/>
  <c r="F46" i="97"/>
  <c r="I46" i="97"/>
  <c r="J46" i="97" s="1"/>
  <c r="F47" i="97"/>
  <c r="I47" i="97"/>
  <c r="J47" i="97" s="1"/>
  <c r="F48" i="97"/>
  <c r="I48" i="97"/>
  <c r="J48" i="97" s="1"/>
  <c r="F49" i="97"/>
  <c r="I49" i="97"/>
  <c r="J49" i="97"/>
  <c r="D42" i="97"/>
  <c r="E103" i="85"/>
  <c r="E102" i="85"/>
  <c r="E101" i="85"/>
  <c r="E100" i="85"/>
  <c r="E97" i="85"/>
  <c r="E96" i="85"/>
  <c r="E95" i="85"/>
  <c r="E94" i="85"/>
  <c r="E91" i="85"/>
  <c r="E90" i="85"/>
  <c r="E89" i="85"/>
  <c r="E88" i="85"/>
  <c r="D4" i="79"/>
  <c r="V101" i="92"/>
  <c r="V100" i="92"/>
  <c r="T104" i="92"/>
  <c r="S101" i="92"/>
  <c r="S102" i="92"/>
  <c r="S103" i="92"/>
  <c r="S100" i="92"/>
  <c r="D3" i="79" l="1"/>
  <c r="O26" i="92"/>
  <c r="O27" i="92"/>
  <c r="O28" i="92"/>
  <c r="O25" i="92"/>
  <c r="P29" i="92"/>
  <c r="D2" i="79"/>
  <c r="D6" i="79" s="1"/>
  <c r="I34" i="97"/>
  <c r="J34" i="97"/>
  <c r="F34" i="97"/>
  <c r="D34" i="97"/>
  <c r="D33" i="97"/>
  <c r="F33" i="97"/>
  <c r="I33" i="97"/>
  <c r="J33" i="97" s="1"/>
  <c r="F103" i="103"/>
  <c r="E103" i="103"/>
  <c r="G102" i="103"/>
  <c r="H102" i="103" s="1"/>
  <c r="G101" i="103"/>
  <c r="H101" i="103" s="1"/>
  <c r="G100" i="103"/>
  <c r="H100" i="103" s="1"/>
  <c r="G99" i="103"/>
  <c r="H99" i="103" s="1"/>
  <c r="G98" i="103"/>
  <c r="H98" i="103" s="1"/>
  <c r="G97" i="103"/>
  <c r="H97" i="103" s="1"/>
  <c r="G96" i="103"/>
  <c r="H96" i="103" s="1"/>
  <c r="G95" i="103"/>
  <c r="H95" i="103" s="1"/>
  <c r="G94" i="103"/>
  <c r="H94" i="103" s="1"/>
  <c r="G93" i="103"/>
  <c r="H93" i="103" s="1"/>
  <c r="G92" i="103"/>
  <c r="H92" i="103" s="1"/>
  <c r="G91" i="103"/>
  <c r="H91" i="103" s="1"/>
  <c r="G90" i="103"/>
  <c r="H90" i="103" s="1"/>
  <c r="G89" i="103"/>
  <c r="H89" i="103" s="1"/>
  <c r="G88" i="103"/>
  <c r="H88" i="103" s="1"/>
  <c r="G87" i="103"/>
  <c r="H87" i="103" s="1"/>
  <c r="G86" i="103"/>
  <c r="H86" i="103" s="1"/>
  <c r="G85" i="103"/>
  <c r="H85" i="103" s="1"/>
  <c r="G84" i="103"/>
  <c r="H84" i="103" s="1"/>
  <c r="G83" i="103"/>
  <c r="H83" i="103" s="1"/>
  <c r="G82" i="103"/>
  <c r="H82" i="103" s="1"/>
  <c r="G81" i="103"/>
  <c r="H81" i="103" s="1"/>
  <c r="G80" i="103"/>
  <c r="H80" i="103" s="1"/>
  <c r="G79" i="103"/>
  <c r="H79" i="103" s="1"/>
  <c r="G78" i="103"/>
  <c r="H78" i="103" s="1"/>
  <c r="G77" i="103"/>
  <c r="H77" i="103" s="1"/>
  <c r="G76" i="103"/>
  <c r="H76" i="103" s="1"/>
  <c r="G75" i="103"/>
  <c r="H75" i="103" s="1"/>
  <c r="G74" i="103"/>
  <c r="H74" i="103" s="1"/>
  <c r="G73" i="103"/>
  <c r="H73" i="103" s="1"/>
  <c r="G72" i="103"/>
  <c r="H72" i="103" s="1"/>
  <c r="G71" i="103"/>
  <c r="H71" i="103" s="1"/>
  <c r="G70" i="103"/>
  <c r="H70" i="103" s="1"/>
  <c r="G69" i="103"/>
  <c r="H69" i="103" s="1"/>
  <c r="G68" i="103"/>
  <c r="H68" i="103" s="1"/>
  <c r="G67" i="103"/>
  <c r="H67" i="103" s="1"/>
  <c r="G66" i="103"/>
  <c r="H66" i="103" s="1"/>
  <c r="G65" i="103"/>
  <c r="H65" i="103" s="1"/>
  <c r="G64" i="103"/>
  <c r="H64" i="103" s="1"/>
  <c r="G63" i="103"/>
  <c r="H63" i="103" s="1"/>
  <c r="G62" i="103"/>
  <c r="H62" i="103" s="1"/>
  <c r="G61" i="103"/>
  <c r="H61" i="103" s="1"/>
  <c r="G60" i="103"/>
  <c r="H60" i="103" s="1"/>
  <c r="G59" i="103"/>
  <c r="H59" i="103" s="1"/>
  <c r="G58" i="103"/>
  <c r="H58" i="103" s="1"/>
  <c r="G57" i="103"/>
  <c r="H57" i="103" s="1"/>
  <c r="G56" i="103"/>
  <c r="H56" i="103" s="1"/>
  <c r="G55" i="103"/>
  <c r="H55" i="103" s="1"/>
  <c r="G54" i="103"/>
  <c r="H54" i="103" s="1"/>
  <c r="G53" i="103"/>
  <c r="H53" i="103" s="1"/>
  <c r="G52" i="103"/>
  <c r="H52" i="103" s="1"/>
  <c r="G51" i="103"/>
  <c r="H51" i="103" s="1"/>
  <c r="G50" i="103"/>
  <c r="H50" i="103" s="1"/>
  <c r="G49" i="103"/>
  <c r="H49" i="103" s="1"/>
  <c r="G48" i="103"/>
  <c r="H48" i="103" s="1"/>
  <c r="G47" i="103"/>
  <c r="H47" i="103" s="1"/>
  <c r="G46" i="103"/>
  <c r="H46" i="103" s="1"/>
  <c r="G45" i="103"/>
  <c r="H45" i="103" s="1"/>
  <c r="G44" i="103"/>
  <c r="H44" i="103" s="1"/>
  <c r="G43" i="103"/>
  <c r="H43" i="103" s="1"/>
  <c r="G42" i="103"/>
  <c r="H42" i="103" s="1"/>
  <c r="G41" i="103"/>
  <c r="H41" i="103" s="1"/>
  <c r="G40" i="103"/>
  <c r="H40" i="103" s="1"/>
  <c r="G39" i="103"/>
  <c r="H39" i="103" s="1"/>
  <c r="G38" i="103"/>
  <c r="H38" i="103" s="1"/>
  <c r="G37" i="103"/>
  <c r="H37" i="103" s="1"/>
  <c r="G36" i="103"/>
  <c r="H36" i="103" s="1"/>
  <c r="G35" i="103"/>
  <c r="H35" i="103" s="1"/>
  <c r="G34" i="103"/>
  <c r="H34" i="103" s="1"/>
  <c r="G33" i="103"/>
  <c r="H33" i="103" s="1"/>
  <c r="G32" i="103"/>
  <c r="H32" i="103" s="1"/>
  <c r="G31" i="103"/>
  <c r="H31" i="103" s="1"/>
  <c r="G30" i="103"/>
  <c r="H30" i="103" s="1"/>
  <c r="G29" i="103"/>
  <c r="H29" i="103" s="1"/>
  <c r="G28" i="103"/>
  <c r="H28" i="103" s="1"/>
  <c r="G27" i="103"/>
  <c r="H27" i="103" s="1"/>
  <c r="G26" i="103"/>
  <c r="H26" i="103" s="1"/>
  <c r="G25" i="103"/>
  <c r="H25" i="103" s="1"/>
  <c r="G24" i="103"/>
  <c r="H24" i="103" s="1"/>
  <c r="G23" i="103"/>
  <c r="H23" i="103" s="1"/>
  <c r="G22" i="103"/>
  <c r="H22" i="103" s="1"/>
  <c r="G21" i="103"/>
  <c r="H21" i="103" s="1"/>
  <c r="G20" i="103"/>
  <c r="H20" i="103" s="1"/>
  <c r="G19" i="103"/>
  <c r="H19" i="103" s="1"/>
  <c r="G18" i="103"/>
  <c r="H18" i="103" s="1"/>
  <c r="G17" i="103"/>
  <c r="H17" i="103" s="1"/>
  <c r="G16" i="103"/>
  <c r="H16" i="103" s="1"/>
  <c r="G15" i="103"/>
  <c r="H15" i="103" s="1"/>
  <c r="G14" i="103"/>
  <c r="H14" i="103" s="1"/>
  <c r="G13" i="103"/>
  <c r="H13" i="103" s="1"/>
  <c r="G12" i="103"/>
  <c r="H12" i="103" s="1"/>
  <c r="G11" i="103"/>
  <c r="H11" i="103" s="1"/>
  <c r="G10" i="103"/>
  <c r="H10" i="103" s="1"/>
  <c r="G9" i="103"/>
  <c r="H9" i="103" s="1"/>
  <c r="G8" i="103"/>
  <c r="H8" i="103" s="1"/>
  <c r="G7" i="103"/>
  <c r="H7" i="103" s="1"/>
  <c r="G6" i="103"/>
  <c r="H6" i="103" s="1"/>
  <c r="G5" i="103"/>
  <c r="H5" i="103" s="1"/>
  <c r="G4" i="103"/>
  <c r="H4" i="103" s="1"/>
  <c r="I3" i="103"/>
  <c r="I4" i="103" s="1"/>
  <c r="G3" i="103"/>
  <c r="H3" i="103" s="1"/>
  <c r="G2" i="103"/>
  <c r="G3" i="102"/>
  <c r="H3" i="102" s="1"/>
  <c r="G4" i="102"/>
  <c r="H4" i="102" s="1"/>
  <c r="G5" i="102"/>
  <c r="H5" i="102" s="1"/>
  <c r="G6" i="102"/>
  <c r="H6" i="102" s="1"/>
  <c r="G7" i="102"/>
  <c r="H7" i="102" s="1"/>
  <c r="G8" i="102"/>
  <c r="H8" i="102" s="1"/>
  <c r="G9" i="102"/>
  <c r="H9" i="102" s="1"/>
  <c r="G10" i="102"/>
  <c r="H10" i="102" s="1"/>
  <c r="G11" i="102"/>
  <c r="H11" i="102" s="1"/>
  <c r="G12" i="102"/>
  <c r="H12" i="102" s="1"/>
  <c r="G13" i="102"/>
  <c r="H13" i="102" s="1"/>
  <c r="G14" i="102"/>
  <c r="H14" i="102" s="1"/>
  <c r="G15" i="102"/>
  <c r="H15" i="102" s="1"/>
  <c r="G16" i="102"/>
  <c r="H16" i="102" s="1"/>
  <c r="G17" i="102"/>
  <c r="H17" i="102" s="1"/>
  <c r="G18" i="102"/>
  <c r="H18" i="102" s="1"/>
  <c r="G19" i="102"/>
  <c r="H19" i="102" s="1"/>
  <c r="G20" i="102"/>
  <c r="H20" i="102" s="1"/>
  <c r="G21" i="102"/>
  <c r="H21" i="102" s="1"/>
  <c r="G22" i="102"/>
  <c r="H22" i="102" s="1"/>
  <c r="G23" i="102"/>
  <c r="H23" i="102" s="1"/>
  <c r="G24" i="102"/>
  <c r="H24" i="102" s="1"/>
  <c r="G25" i="102"/>
  <c r="H25" i="102" s="1"/>
  <c r="G26" i="102"/>
  <c r="H26" i="102" s="1"/>
  <c r="G27" i="102"/>
  <c r="H27" i="102" s="1"/>
  <c r="G28" i="102"/>
  <c r="H28" i="102" s="1"/>
  <c r="G29" i="102"/>
  <c r="H29" i="102" s="1"/>
  <c r="G30" i="102"/>
  <c r="H30" i="102" s="1"/>
  <c r="G31" i="102"/>
  <c r="H31" i="102" s="1"/>
  <c r="G32" i="102"/>
  <c r="H32" i="102" s="1"/>
  <c r="G33" i="102"/>
  <c r="H33" i="102" s="1"/>
  <c r="G34" i="102"/>
  <c r="H34" i="102" s="1"/>
  <c r="G35" i="102"/>
  <c r="H35" i="102" s="1"/>
  <c r="G36" i="102"/>
  <c r="H36" i="102" s="1"/>
  <c r="G37" i="102"/>
  <c r="H37" i="102" s="1"/>
  <c r="G38" i="102"/>
  <c r="H38" i="102" s="1"/>
  <c r="G39" i="102"/>
  <c r="H39" i="102" s="1"/>
  <c r="G40" i="102"/>
  <c r="H40" i="102" s="1"/>
  <c r="G41" i="102"/>
  <c r="H41" i="102" s="1"/>
  <c r="G42" i="102"/>
  <c r="H42" i="102" s="1"/>
  <c r="G43" i="102"/>
  <c r="H43" i="102" s="1"/>
  <c r="G44" i="102"/>
  <c r="H44" i="102" s="1"/>
  <c r="G45" i="102"/>
  <c r="H45" i="102" s="1"/>
  <c r="G46" i="102"/>
  <c r="H46" i="102" s="1"/>
  <c r="G47" i="102"/>
  <c r="H47" i="102" s="1"/>
  <c r="G48" i="102"/>
  <c r="H48" i="102" s="1"/>
  <c r="G49" i="102"/>
  <c r="H49" i="102" s="1"/>
  <c r="G50" i="102"/>
  <c r="H50" i="102" s="1"/>
  <c r="G51" i="102"/>
  <c r="H51" i="102" s="1"/>
  <c r="G52" i="102"/>
  <c r="H52" i="102" s="1"/>
  <c r="G53" i="102"/>
  <c r="H53" i="102" s="1"/>
  <c r="G54" i="102"/>
  <c r="H54" i="102" s="1"/>
  <c r="G55" i="102"/>
  <c r="H55" i="102" s="1"/>
  <c r="G56" i="102"/>
  <c r="H56" i="102" s="1"/>
  <c r="G57" i="102"/>
  <c r="H57" i="102" s="1"/>
  <c r="G58" i="102"/>
  <c r="H58" i="102" s="1"/>
  <c r="G59" i="102"/>
  <c r="H59" i="102" s="1"/>
  <c r="G60" i="102"/>
  <c r="H60" i="102" s="1"/>
  <c r="G61" i="102"/>
  <c r="H61" i="102" s="1"/>
  <c r="G62" i="102"/>
  <c r="H62" i="102" s="1"/>
  <c r="G63" i="102"/>
  <c r="H63" i="102" s="1"/>
  <c r="G64" i="102"/>
  <c r="H64" i="102" s="1"/>
  <c r="G65" i="102"/>
  <c r="H65" i="102" s="1"/>
  <c r="G66" i="102"/>
  <c r="H66" i="102" s="1"/>
  <c r="G67" i="102"/>
  <c r="H67" i="102" s="1"/>
  <c r="G68" i="102"/>
  <c r="H68" i="102" s="1"/>
  <c r="G69" i="102"/>
  <c r="H69" i="102" s="1"/>
  <c r="G70" i="102"/>
  <c r="H70" i="102" s="1"/>
  <c r="G71" i="102"/>
  <c r="H71" i="102" s="1"/>
  <c r="G72" i="102"/>
  <c r="H72" i="102" s="1"/>
  <c r="G73" i="102"/>
  <c r="H73" i="102" s="1"/>
  <c r="G74" i="102"/>
  <c r="H74" i="102" s="1"/>
  <c r="G75" i="102"/>
  <c r="H75" i="102" s="1"/>
  <c r="G76" i="102"/>
  <c r="H76" i="102" s="1"/>
  <c r="G77" i="102"/>
  <c r="H77" i="102" s="1"/>
  <c r="G78" i="102"/>
  <c r="H78" i="102" s="1"/>
  <c r="G79" i="102"/>
  <c r="H79" i="102" s="1"/>
  <c r="G80" i="102"/>
  <c r="H80" i="102" s="1"/>
  <c r="G81" i="102"/>
  <c r="H81" i="102" s="1"/>
  <c r="G82" i="102"/>
  <c r="H82" i="102" s="1"/>
  <c r="G83" i="102"/>
  <c r="H83" i="102" s="1"/>
  <c r="G84" i="102"/>
  <c r="H84" i="102" s="1"/>
  <c r="G85" i="102"/>
  <c r="H85" i="102" s="1"/>
  <c r="G86" i="102"/>
  <c r="H86" i="102" s="1"/>
  <c r="G87" i="102"/>
  <c r="H87" i="102" s="1"/>
  <c r="G88" i="102"/>
  <c r="H88" i="102" s="1"/>
  <c r="G89" i="102"/>
  <c r="H89" i="102" s="1"/>
  <c r="G90" i="102"/>
  <c r="H90" i="102" s="1"/>
  <c r="G91" i="102"/>
  <c r="H91" i="102" s="1"/>
  <c r="G92" i="102"/>
  <c r="H92" i="102" s="1"/>
  <c r="G93" i="102"/>
  <c r="H93" i="102" s="1"/>
  <c r="G94" i="102"/>
  <c r="H94" i="102" s="1"/>
  <c r="G95" i="102"/>
  <c r="H95" i="102" s="1"/>
  <c r="G96" i="102"/>
  <c r="H96" i="102" s="1"/>
  <c r="G97" i="102"/>
  <c r="H97" i="102" s="1"/>
  <c r="G98" i="102"/>
  <c r="H98" i="102" s="1"/>
  <c r="G99" i="102"/>
  <c r="H99" i="102" s="1"/>
  <c r="G100" i="102"/>
  <c r="H100" i="102" s="1"/>
  <c r="G101" i="102"/>
  <c r="H101" i="102" s="1"/>
  <c r="G102" i="102"/>
  <c r="H102" i="102" s="1"/>
  <c r="G103" i="102"/>
  <c r="H103" i="102" s="1"/>
  <c r="G104" i="102"/>
  <c r="H104" i="102" s="1"/>
  <c r="G105" i="102"/>
  <c r="H105" i="102" s="1"/>
  <c r="G106" i="102"/>
  <c r="H106" i="102" s="1"/>
  <c r="G107" i="102"/>
  <c r="H107" i="102" s="1"/>
  <c r="G108" i="102"/>
  <c r="H108" i="102" s="1"/>
  <c r="G109" i="102"/>
  <c r="H109" i="102" s="1"/>
  <c r="G110" i="102"/>
  <c r="H110" i="102" s="1"/>
  <c r="G111" i="102"/>
  <c r="H111" i="102" s="1"/>
  <c r="G112" i="102"/>
  <c r="H112" i="102" s="1"/>
  <c r="G113" i="102"/>
  <c r="H113" i="102" s="1"/>
  <c r="G114" i="102"/>
  <c r="H114" i="102" s="1"/>
  <c r="G115" i="102"/>
  <c r="H115" i="102" s="1"/>
  <c r="G116" i="102"/>
  <c r="H116" i="102" s="1"/>
  <c r="G117" i="102"/>
  <c r="H117" i="102" s="1"/>
  <c r="G118" i="102"/>
  <c r="H118" i="102" s="1"/>
  <c r="G119" i="102"/>
  <c r="H119" i="102" s="1"/>
  <c r="G120" i="102"/>
  <c r="H120" i="102" s="1"/>
  <c r="G121" i="102"/>
  <c r="H121" i="102" s="1"/>
  <c r="G122" i="102"/>
  <c r="H122" i="102" s="1"/>
  <c r="G123" i="102"/>
  <c r="H123" i="102" s="1"/>
  <c r="G124" i="102"/>
  <c r="H124" i="102" s="1"/>
  <c r="G125" i="102"/>
  <c r="H125" i="102" s="1"/>
  <c r="E83" i="85"/>
  <c r="E82" i="85"/>
  <c r="E81" i="85"/>
  <c r="E80" i="85"/>
  <c r="E79" i="85"/>
  <c r="I32" i="97"/>
  <c r="D37" i="97"/>
  <c r="D38" i="97"/>
  <c r="D39" i="97"/>
  <c r="D40" i="97"/>
  <c r="F40" i="97" s="1"/>
  <c r="D41" i="97"/>
  <c r="D26" i="97"/>
  <c r="D27" i="97"/>
  <c r="F27" i="97" s="1"/>
  <c r="D28" i="97"/>
  <c r="F28" i="97" s="1"/>
  <c r="D29" i="97"/>
  <c r="F29" i="97" s="1"/>
  <c r="D30" i="97"/>
  <c r="D31" i="97"/>
  <c r="J31" i="97" s="1"/>
  <c r="D32" i="97"/>
  <c r="F32" i="97" s="1"/>
  <c r="I31" i="97"/>
  <c r="E76" i="85"/>
  <c r="E75" i="85"/>
  <c r="E74" i="85"/>
  <c r="E73" i="85"/>
  <c r="E72" i="85"/>
  <c r="E69" i="85"/>
  <c r="E68" i="85"/>
  <c r="E67" i="85"/>
  <c r="E66" i="85"/>
  <c r="E65" i="85"/>
  <c r="F126" i="102"/>
  <c r="E126" i="102"/>
  <c r="I3" i="102"/>
  <c r="I4" i="102" s="1"/>
  <c r="I5" i="102" s="1"/>
  <c r="G2" i="102"/>
  <c r="H2" i="102" s="1"/>
  <c r="E129" i="101"/>
  <c r="F129" i="101"/>
  <c r="G3" i="101"/>
  <c r="H3" i="101" s="1"/>
  <c r="G4" i="101"/>
  <c r="H4" i="101" s="1"/>
  <c r="G5" i="101"/>
  <c r="H5" i="101" s="1"/>
  <c r="G6" i="101"/>
  <c r="H6" i="101" s="1"/>
  <c r="G7" i="101"/>
  <c r="H7" i="101" s="1"/>
  <c r="G8" i="101"/>
  <c r="H8" i="101" s="1"/>
  <c r="G9" i="101"/>
  <c r="H9" i="101" s="1"/>
  <c r="G10" i="101"/>
  <c r="H10" i="101" s="1"/>
  <c r="G11" i="101"/>
  <c r="H11" i="101" s="1"/>
  <c r="G12" i="101"/>
  <c r="H12" i="101" s="1"/>
  <c r="G13" i="101"/>
  <c r="H13" i="101" s="1"/>
  <c r="G14" i="101"/>
  <c r="H14" i="101" s="1"/>
  <c r="G15" i="101"/>
  <c r="H15" i="101" s="1"/>
  <c r="G16" i="101"/>
  <c r="H16" i="101" s="1"/>
  <c r="G17" i="101"/>
  <c r="H17" i="101" s="1"/>
  <c r="G18" i="101"/>
  <c r="H18" i="101" s="1"/>
  <c r="G19" i="101"/>
  <c r="H19" i="101" s="1"/>
  <c r="G20" i="101"/>
  <c r="H20" i="101" s="1"/>
  <c r="G21" i="101"/>
  <c r="H21" i="101" s="1"/>
  <c r="G22" i="101"/>
  <c r="H22" i="101" s="1"/>
  <c r="G23" i="101"/>
  <c r="H23" i="101" s="1"/>
  <c r="G24" i="101"/>
  <c r="H24" i="101" s="1"/>
  <c r="G25" i="101"/>
  <c r="H25" i="101" s="1"/>
  <c r="G26" i="101"/>
  <c r="H26" i="101" s="1"/>
  <c r="G27" i="101"/>
  <c r="H27" i="101" s="1"/>
  <c r="G28" i="101"/>
  <c r="H28" i="101" s="1"/>
  <c r="G29" i="101"/>
  <c r="H29" i="101" s="1"/>
  <c r="G30" i="101"/>
  <c r="H30" i="101" s="1"/>
  <c r="G31" i="101"/>
  <c r="H31" i="101" s="1"/>
  <c r="G32" i="101"/>
  <c r="H32" i="101" s="1"/>
  <c r="G33" i="101"/>
  <c r="H33" i="101" s="1"/>
  <c r="G34" i="101"/>
  <c r="H34" i="101" s="1"/>
  <c r="G35" i="101"/>
  <c r="H35" i="101" s="1"/>
  <c r="G36" i="101"/>
  <c r="H36" i="101" s="1"/>
  <c r="G37" i="101"/>
  <c r="H37" i="101" s="1"/>
  <c r="G38" i="101"/>
  <c r="H38" i="101" s="1"/>
  <c r="G39" i="101"/>
  <c r="H39" i="101" s="1"/>
  <c r="G40" i="101"/>
  <c r="H40" i="101" s="1"/>
  <c r="G41" i="101"/>
  <c r="H41" i="101" s="1"/>
  <c r="G42" i="101"/>
  <c r="H42" i="101" s="1"/>
  <c r="G43" i="101"/>
  <c r="H43" i="101" s="1"/>
  <c r="G44" i="101"/>
  <c r="H44" i="101" s="1"/>
  <c r="G45" i="101"/>
  <c r="H45" i="101" s="1"/>
  <c r="G46" i="101"/>
  <c r="H46" i="101" s="1"/>
  <c r="G47" i="101"/>
  <c r="H47" i="101" s="1"/>
  <c r="G48" i="101"/>
  <c r="H48" i="101" s="1"/>
  <c r="G49" i="101"/>
  <c r="H49" i="101" s="1"/>
  <c r="G50" i="101"/>
  <c r="H50" i="101" s="1"/>
  <c r="G51" i="101"/>
  <c r="H51" i="101" s="1"/>
  <c r="G52" i="101"/>
  <c r="H52" i="101" s="1"/>
  <c r="G53" i="101"/>
  <c r="H53" i="101" s="1"/>
  <c r="G54" i="101"/>
  <c r="H54" i="101" s="1"/>
  <c r="G55" i="101"/>
  <c r="H55" i="101" s="1"/>
  <c r="G56" i="101"/>
  <c r="H56" i="101" s="1"/>
  <c r="G57" i="101"/>
  <c r="H57" i="101" s="1"/>
  <c r="G58" i="101"/>
  <c r="H58" i="101" s="1"/>
  <c r="G59" i="101"/>
  <c r="H59" i="101" s="1"/>
  <c r="G60" i="101"/>
  <c r="H60" i="101" s="1"/>
  <c r="G61" i="101"/>
  <c r="H61" i="101" s="1"/>
  <c r="G62" i="101"/>
  <c r="H62" i="101" s="1"/>
  <c r="G63" i="101"/>
  <c r="H63" i="101" s="1"/>
  <c r="G64" i="101"/>
  <c r="H64" i="101" s="1"/>
  <c r="G65" i="101"/>
  <c r="H65" i="101" s="1"/>
  <c r="G66" i="101"/>
  <c r="H66" i="101" s="1"/>
  <c r="G67" i="101"/>
  <c r="H67" i="101" s="1"/>
  <c r="G68" i="101"/>
  <c r="H68" i="101" s="1"/>
  <c r="G69" i="101"/>
  <c r="H69" i="101" s="1"/>
  <c r="G70" i="101"/>
  <c r="H70" i="101" s="1"/>
  <c r="G71" i="101"/>
  <c r="H71" i="101" s="1"/>
  <c r="G72" i="101"/>
  <c r="H72" i="101" s="1"/>
  <c r="G73" i="101"/>
  <c r="H73" i="101" s="1"/>
  <c r="G74" i="101"/>
  <c r="H74" i="101" s="1"/>
  <c r="G75" i="101"/>
  <c r="H75" i="101" s="1"/>
  <c r="G76" i="101"/>
  <c r="H76" i="101" s="1"/>
  <c r="G77" i="101"/>
  <c r="H77" i="101" s="1"/>
  <c r="G78" i="101"/>
  <c r="H78" i="101" s="1"/>
  <c r="G79" i="101"/>
  <c r="H79" i="101" s="1"/>
  <c r="G80" i="101"/>
  <c r="H80" i="101" s="1"/>
  <c r="G81" i="101"/>
  <c r="H81" i="101" s="1"/>
  <c r="G82" i="101"/>
  <c r="H82" i="101" s="1"/>
  <c r="G83" i="101"/>
  <c r="H83" i="101" s="1"/>
  <c r="G84" i="101"/>
  <c r="H84" i="101" s="1"/>
  <c r="G85" i="101"/>
  <c r="H85" i="101" s="1"/>
  <c r="G86" i="101"/>
  <c r="H86" i="101" s="1"/>
  <c r="G87" i="101"/>
  <c r="H87" i="101" s="1"/>
  <c r="G88" i="101"/>
  <c r="H88" i="101" s="1"/>
  <c r="G89" i="101"/>
  <c r="H89" i="101" s="1"/>
  <c r="G90" i="101"/>
  <c r="H90" i="101" s="1"/>
  <c r="G91" i="101"/>
  <c r="H91" i="101" s="1"/>
  <c r="G92" i="101"/>
  <c r="H92" i="101" s="1"/>
  <c r="G93" i="101"/>
  <c r="H93" i="101" s="1"/>
  <c r="G94" i="101"/>
  <c r="H94" i="101" s="1"/>
  <c r="G95" i="101"/>
  <c r="H95" i="101" s="1"/>
  <c r="G96" i="101"/>
  <c r="H96" i="101" s="1"/>
  <c r="G97" i="101"/>
  <c r="H97" i="101" s="1"/>
  <c r="G98" i="101"/>
  <c r="H98" i="101" s="1"/>
  <c r="G99" i="101"/>
  <c r="H99" i="101" s="1"/>
  <c r="G100" i="101"/>
  <c r="H100" i="101" s="1"/>
  <c r="G101" i="101"/>
  <c r="H101" i="101" s="1"/>
  <c r="G102" i="101"/>
  <c r="H102" i="101" s="1"/>
  <c r="G103" i="101"/>
  <c r="H103" i="101" s="1"/>
  <c r="G104" i="101"/>
  <c r="H104" i="101" s="1"/>
  <c r="G105" i="101"/>
  <c r="H105" i="101" s="1"/>
  <c r="G106" i="101"/>
  <c r="H106" i="101" s="1"/>
  <c r="G107" i="101"/>
  <c r="H107" i="101" s="1"/>
  <c r="G108" i="101"/>
  <c r="H108" i="101" s="1"/>
  <c r="G109" i="101"/>
  <c r="H109" i="101" s="1"/>
  <c r="G110" i="101"/>
  <c r="H110" i="101" s="1"/>
  <c r="G111" i="101"/>
  <c r="H111" i="101" s="1"/>
  <c r="G112" i="101"/>
  <c r="H112" i="101" s="1"/>
  <c r="G113" i="101"/>
  <c r="H113" i="101" s="1"/>
  <c r="G114" i="101"/>
  <c r="H114" i="101" s="1"/>
  <c r="G115" i="101"/>
  <c r="H115" i="101" s="1"/>
  <c r="G116" i="101"/>
  <c r="H116" i="101" s="1"/>
  <c r="G117" i="101"/>
  <c r="H117" i="101" s="1"/>
  <c r="G118" i="101"/>
  <c r="H118" i="101" s="1"/>
  <c r="G119" i="101"/>
  <c r="H119" i="101" s="1"/>
  <c r="G120" i="101"/>
  <c r="H120" i="101" s="1"/>
  <c r="G121" i="101"/>
  <c r="H121" i="101" s="1"/>
  <c r="G122" i="101"/>
  <c r="H122" i="101" s="1"/>
  <c r="G123" i="101"/>
  <c r="H123" i="101" s="1"/>
  <c r="G124" i="101"/>
  <c r="H124" i="101" s="1"/>
  <c r="G125" i="101"/>
  <c r="H125" i="101" s="1"/>
  <c r="G126" i="101"/>
  <c r="H126" i="101" s="1"/>
  <c r="G127" i="101"/>
  <c r="H127" i="101" s="1"/>
  <c r="G128" i="101"/>
  <c r="H128" i="101" s="1"/>
  <c r="F13" i="97"/>
  <c r="D13" i="97"/>
  <c r="I41" i="97"/>
  <c r="J41" i="97"/>
  <c r="F41" i="97"/>
  <c r="F12" i="97"/>
  <c r="D12" i="97"/>
  <c r="I30" i="97"/>
  <c r="J30" i="97" s="1"/>
  <c r="F30" i="97"/>
  <c r="F11" i="97"/>
  <c r="D11" i="97"/>
  <c r="I40" i="97"/>
  <c r="J40" i="97"/>
  <c r="D17" i="97"/>
  <c r="F17" i="97" s="1"/>
  <c r="I17" i="97"/>
  <c r="J17" i="97"/>
  <c r="D18" i="97"/>
  <c r="F18" i="97" s="1"/>
  <c r="I18" i="97"/>
  <c r="J18" i="97" s="1"/>
  <c r="D19" i="97"/>
  <c r="F19" i="97"/>
  <c r="I19" i="97"/>
  <c r="J19" i="97" s="1"/>
  <c r="D20" i="97"/>
  <c r="F20" i="97"/>
  <c r="I20" i="97"/>
  <c r="J20" i="97" s="1"/>
  <c r="D21" i="97"/>
  <c r="F21" i="97"/>
  <c r="I21" i="97"/>
  <c r="J21" i="97" s="1"/>
  <c r="D22" i="97"/>
  <c r="F22" i="97"/>
  <c r="I22" i="97"/>
  <c r="J22" i="97" s="1"/>
  <c r="D23" i="97"/>
  <c r="F23" i="97"/>
  <c r="I23" i="97"/>
  <c r="J23" i="97" s="1"/>
  <c r="D24" i="97"/>
  <c r="F24" i="97"/>
  <c r="I24" i="97"/>
  <c r="J24" i="97" s="1"/>
  <c r="I11" i="97"/>
  <c r="J11" i="97" s="1"/>
  <c r="I12" i="97"/>
  <c r="I13" i="97"/>
  <c r="J13" i="97" s="1"/>
  <c r="I14" i="97"/>
  <c r="J14" i="97"/>
  <c r="F10" i="97"/>
  <c r="D10" i="97"/>
  <c r="I9" i="97"/>
  <c r="J9" i="97"/>
  <c r="I10" i="97"/>
  <c r="J10" i="97" s="1"/>
  <c r="F9" i="97"/>
  <c r="D9" i="97"/>
  <c r="I16" i="97"/>
  <c r="D16" i="97"/>
  <c r="J16" i="97" s="1"/>
  <c r="I4" i="97"/>
  <c r="I5" i="97"/>
  <c r="I6" i="97"/>
  <c r="I7" i="97"/>
  <c r="I8" i="97"/>
  <c r="I15" i="97"/>
  <c r="I25" i="97"/>
  <c r="I26" i="97"/>
  <c r="I27" i="97"/>
  <c r="I28" i="97"/>
  <c r="I29" i="97"/>
  <c r="F26" i="97"/>
  <c r="D8" i="97"/>
  <c r="F8" i="97" s="1"/>
  <c r="D7" i="97"/>
  <c r="F7" i="97" s="1"/>
  <c r="D4" i="97"/>
  <c r="F4" i="97" s="1"/>
  <c r="D6" i="97"/>
  <c r="F6" i="97" s="1"/>
  <c r="D3" i="97"/>
  <c r="D5" i="97"/>
  <c r="F5" i="97" s="1"/>
  <c r="D15" i="97"/>
  <c r="F15" i="97" s="1"/>
  <c r="D25" i="97"/>
  <c r="F25" i="97" s="1"/>
  <c r="D36" i="97"/>
  <c r="D2" i="97"/>
  <c r="E61" i="85"/>
  <c r="E60" i="85"/>
  <c r="E59" i="85"/>
  <c r="E58" i="85"/>
  <c r="E57" i="85"/>
  <c r="I3" i="101"/>
  <c r="I4" i="101" s="1"/>
  <c r="I5" i="101" s="1"/>
  <c r="G2" i="101"/>
  <c r="E246" i="87"/>
  <c r="F246" i="87"/>
  <c r="G3" i="87"/>
  <c r="H3" i="87" s="1"/>
  <c r="G4" i="87"/>
  <c r="H4" i="87" s="1"/>
  <c r="G5" i="87"/>
  <c r="H5" i="87" s="1"/>
  <c r="G6" i="87"/>
  <c r="H6" i="87" s="1"/>
  <c r="G7" i="87"/>
  <c r="H7" i="87" s="1"/>
  <c r="G8" i="87"/>
  <c r="H8" i="87" s="1"/>
  <c r="G9" i="87"/>
  <c r="H9" i="87" s="1"/>
  <c r="G10" i="87"/>
  <c r="H10" i="87" s="1"/>
  <c r="G11" i="87"/>
  <c r="H11" i="87" s="1"/>
  <c r="G12" i="87"/>
  <c r="H12" i="87" s="1"/>
  <c r="G13" i="87"/>
  <c r="H13" i="87" s="1"/>
  <c r="G14" i="87"/>
  <c r="H14" i="87" s="1"/>
  <c r="G15" i="87"/>
  <c r="H15" i="87" s="1"/>
  <c r="G16" i="87"/>
  <c r="H16" i="87" s="1"/>
  <c r="G17" i="87"/>
  <c r="H17" i="87" s="1"/>
  <c r="G18" i="87"/>
  <c r="H18" i="87" s="1"/>
  <c r="G19" i="87"/>
  <c r="H19" i="87" s="1"/>
  <c r="G20" i="87"/>
  <c r="H20" i="87" s="1"/>
  <c r="G21" i="87"/>
  <c r="H21" i="87" s="1"/>
  <c r="G22" i="87"/>
  <c r="H22" i="87" s="1"/>
  <c r="G23" i="87"/>
  <c r="H23" i="87" s="1"/>
  <c r="G24" i="87"/>
  <c r="H24" i="87" s="1"/>
  <c r="G25" i="87"/>
  <c r="H25" i="87" s="1"/>
  <c r="G26" i="87"/>
  <c r="H26" i="87" s="1"/>
  <c r="G27" i="87"/>
  <c r="H27" i="87" s="1"/>
  <c r="G28" i="87"/>
  <c r="H28" i="87" s="1"/>
  <c r="G29" i="87"/>
  <c r="H29" i="87" s="1"/>
  <c r="G30" i="87"/>
  <c r="H30" i="87" s="1"/>
  <c r="G31" i="87"/>
  <c r="H31" i="87" s="1"/>
  <c r="G32" i="87"/>
  <c r="H32" i="87" s="1"/>
  <c r="G33" i="87"/>
  <c r="H33" i="87" s="1"/>
  <c r="G34" i="87"/>
  <c r="H34" i="87" s="1"/>
  <c r="G35" i="87"/>
  <c r="H35" i="87" s="1"/>
  <c r="G36" i="87"/>
  <c r="H36" i="87" s="1"/>
  <c r="G37" i="87"/>
  <c r="H37" i="87" s="1"/>
  <c r="G38" i="87"/>
  <c r="H38" i="87" s="1"/>
  <c r="G39" i="87"/>
  <c r="H39" i="87" s="1"/>
  <c r="G40" i="87"/>
  <c r="H40" i="87" s="1"/>
  <c r="G41" i="87"/>
  <c r="H41" i="87" s="1"/>
  <c r="G42" i="87"/>
  <c r="H42" i="87" s="1"/>
  <c r="G43" i="87"/>
  <c r="H43" i="87" s="1"/>
  <c r="G44" i="87"/>
  <c r="H44" i="87" s="1"/>
  <c r="G45" i="87"/>
  <c r="H45" i="87" s="1"/>
  <c r="G46" i="87"/>
  <c r="H46" i="87" s="1"/>
  <c r="G47" i="87"/>
  <c r="H47" i="87" s="1"/>
  <c r="G48" i="87"/>
  <c r="H48" i="87" s="1"/>
  <c r="G49" i="87"/>
  <c r="H49" i="87" s="1"/>
  <c r="G50" i="87"/>
  <c r="H50" i="87" s="1"/>
  <c r="G51" i="87"/>
  <c r="H51" i="87" s="1"/>
  <c r="G52" i="87"/>
  <c r="H52" i="87" s="1"/>
  <c r="G53" i="87"/>
  <c r="H53" i="87" s="1"/>
  <c r="G54" i="87"/>
  <c r="H54" i="87" s="1"/>
  <c r="G55" i="87"/>
  <c r="H55" i="87" s="1"/>
  <c r="G56" i="87"/>
  <c r="H56" i="87" s="1"/>
  <c r="G57" i="87"/>
  <c r="H57" i="87" s="1"/>
  <c r="G58" i="87"/>
  <c r="H58" i="87" s="1"/>
  <c r="G59" i="87"/>
  <c r="H59" i="87" s="1"/>
  <c r="G60" i="87"/>
  <c r="H60" i="87" s="1"/>
  <c r="G61" i="87"/>
  <c r="H61" i="87" s="1"/>
  <c r="G62" i="87"/>
  <c r="H62" i="87" s="1"/>
  <c r="G63" i="87"/>
  <c r="H63" i="87" s="1"/>
  <c r="G64" i="87"/>
  <c r="H64" i="87" s="1"/>
  <c r="G65" i="87"/>
  <c r="H65" i="87" s="1"/>
  <c r="G66" i="87"/>
  <c r="H66" i="87" s="1"/>
  <c r="G67" i="87"/>
  <c r="H67" i="87" s="1"/>
  <c r="G68" i="87"/>
  <c r="H68" i="87" s="1"/>
  <c r="G69" i="87"/>
  <c r="H69" i="87" s="1"/>
  <c r="G70" i="87"/>
  <c r="H70" i="87" s="1"/>
  <c r="G71" i="87"/>
  <c r="H71" i="87" s="1"/>
  <c r="G72" i="87"/>
  <c r="H72" i="87" s="1"/>
  <c r="G73" i="87"/>
  <c r="H73" i="87" s="1"/>
  <c r="G74" i="87"/>
  <c r="H74" i="87" s="1"/>
  <c r="G75" i="87"/>
  <c r="H75" i="87" s="1"/>
  <c r="G76" i="87"/>
  <c r="H76" i="87" s="1"/>
  <c r="G77" i="87"/>
  <c r="H77" i="87" s="1"/>
  <c r="G78" i="87"/>
  <c r="H78" i="87" s="1"/>
  <c r="G79" i="87"/>
  <c r="H79" i="87" s="1"/>
  <c r="G80" i="87"/>
  <c r="H80" i="87" s="1"/>
  <c r="G81" i="87"/>
  <c r="H81" i="87" s="1"/>
  <c r="G82" i="87"/>
  <c r="H82" i="87" s="1"/>
  <c r="G83" i="87"/>
  <c r="H83" i="87" s="1"/>
  <c r="G84" i="87"/>
  <c r="H84" i="87" s="1"/>
  <c r="G85" i="87"/>
  <c r="H85" i="87" s="1"/>
  <c r="G86" i="87"/>
  <c r="H86" i="87" s="1"/>
  <c r="G87" i="87"/>
  <c r="H87" i="87" s="1"/>
  <c r="G88" i="87"/>
  <c r="H88" i="87" s="1"/>
  <c r="G89" i="87"/>
  <c r="H89" i="87" s="1"/>
  <c r="G90" i="87"/>
  <c r="H90" i="87" s="1"/>
  <c r="G91" i="87"/>
  <c r="H91" i="87" s="1"/>
  <c r="G92" i="87"/>
  <c r="H92" i="87" s="1"/>
  <c r="G93" i="87"/>
  <c r="H93" i="87" s="1"/>
  <c r="G94" i="87"/>
  <c r="H94" i="87" s="1"/>
  <c r="G95" i="87"/>
  <c r="H95" i="87" s="1"/>
  <c r="G96" i="87"/>
  <c r="H96" i="87" s="1"/>
  <c r="G97" i="87"/>
  <c r="H97" i="87" s="1"/>
  <c r="G98" i="87"/>
  <c r="H98" i="87" s="1"/>
  <c r="G99" i="87"/>
  <c r="H99" i="87" s="1"/>
  <c r="G100" i="87"/>
  <c r="H100" i="87" s="1"/>
  <c r="G101" i="87"/>
  <c r="H101" i="87" s="1"/>
  <c r="G102" i="87"/>
  <c r="H102" i="87" s="1"/>
  <c r="G103" i="87"/>
  <c r="H103" i="87" s="1"/>
  <c r="G104" i="87"/>
  <c r="H104" i="87" s="1"/>
  <c r="G105" i="87"/>
  <c r="H105" i="87" s="1"/>
  <c r="G106" i="87"/>
  <c r="H106" i="87" s="1"/>
  <c r="G107" i="87"/>
  <c r="H107" i="87" s="1"/>
  <c r="G108" i="87"/>
  <c r="H108" i="87" s="1"/>
  <c r="G109" i="87"/>
  <c r="H109" i="87" s="1"/>
  <c r="G110" i="87"/>
  <c r="H110" i="87" s="1"/>
  <c r="G111" i="87"/>
  <c r="H111" i="87" s="1"/>
  <c r="G112" i="87"/>
  <c r="H112" i="87" s="1"/>
  <c r="G113" i="87"/>
  <c r="H113" i="87" s="1"/>
  <c r="G114" i="87"/>
  <c r="H114" i="87" s="1"/>
  <c r="G115" i="87"/>
  <c r="H115" i="87" s="1"/>
  <c r="G116" i="87"/>
  <c r="H116" i="87" s="1"/>
  <c r="G117" i="87"/>
  <c r="H117" i="87" s="1"/>
  <c r="G118" i="87"/>
  <c r="H118" i="87" s="1"/>
  <c r="G119" i="87"/>
  <c r="H119" i="87" s="1"/>
  <c r="G120" i="87"/>
  <c r="H120" i="87" s="1"/>
  <c r="G121" i="87"/>
  <c r="H121" i="87" s="1"/>
  <c r="G122" i="87"/>
  <c r="H122" i="87" s="1"/>
  <c r="G123" i="87"/>
  <c r="H123" i="87" s="1"/>
  <c r="G124" i="87"/>
  <c r="H124" i="87" s="1"/>
  <c r="G125" i="87"/>
  <c r="H125" i="87" s="1"/>
  <c r="G126" i="87"/>
  <c r="H126" i="87" s="1"/>
  <c r="G127" i="87"/>
  <c r="H127" i="87" s="1"/>
  <c r="G128" i="87"/>
  <c r="H128" i="87" s="1"/>
  <c r="G129" i="87"/>
  <c r="H129" i="87" s="1"/>
  <c r="G130" i="87"/>
  <c r="H130" i="87" s="1"/>
  <c r="G131" i="87"/>
  <c r="H131" i="87" s="1"/>
  <c r="G132" i="87"/>
  <c r="H132" i="87" s="1"/>
  <c r="G133" i="87"/>
  <c r="H133" i="87" s="1"/>
  <c r="G134" i="87"/>
  <c r="H134" i="87" s="1"/>
  <c r="G135" i="87"/>
  <c r="H135" i="87" s="1"/>
  <c r="G136" i="87"/>
  <c r="H136" i="87" s="1"/>
  <c r="G137" i="87"/>
  <c r="H137" i="87" s="1"/>
  <c r="G138" i="87"/>
  <c r="H138" i="87" s="1"/>
  <c r="G139" i="87"/>
  <c r="H139" i="87" s="1"/>
  <c r="G140" i="87"/>
  <c r="H140" i="87" s="1"/>
  <c r="G141" i="87"/>
  <c r="H141" i="87" s="1"/>
  <c r="G142" i="87"/>
  <c r="H142" i="87" s="1"/>
  <c r="G143" i="87"/>
  <c r="H143" i="87" s="1"/>
  <c r="G144" i="87"/>
  <c r="H144" i="87" s="1"/>
  <c r="G145" i="87"/>
  <c r="H145" i="87" s="1"/>
  <c r="G146" i="87"/>
  <c r="H146" i="87" s="1"/>
  <c r="G147" i="87"/>
  <c r="H147" i="87" s="1"/>
  <c r="G148" i="87"/>
  <c r="H148" i="87" s="1"/>
  <c r="G149" i="87"/>
  <c r="H149" i="87" s="1"/>
  <c r="G150" i="87"/>
  <c r="H150" i="87" s="1"/>
  <c r="G151" i="87"/>
  <c r="H151" i="87" s="1"/>
  <c r="G152" i="87"/>
  <c r="H152" i="87" s="1"/>
  <c r="G153" i="87"/>
  <c r="H153" i="87" s="1"/>
  <c r="G154" i="87"/>
  <c r="H154" i="87" s="1"/>
  <c r="G155" i="87"/>
  <c r="H155" i="87" s="1"/>
  <c r="G156" i="87"/>
  <c r="H156" i="87" s="1"/>
  <c r="G157" i="87"/>
  <c r="H157" i="87" s="1"/>
  <c r="G158" i="87"/>
  <c r="H158" i="87" s="1"/>
  <c r="G159" i="87"/>
  <c r="H159" i="87" s="1"/>
  <c r="G160" i="87"/>
  <c r="H160" i="87" s="1"/>
  <c r="G161" i="87"/>
  <c r="H161" i="87" s="1"/>
  <c r="G162" i="87"/>
  <c r="H162" i="87" s="1"/>
  <c r="G163" i="87"/>
  <c r="H163" i="87" s="1"/>
  <c r="G164" i="87"/>
  <c r="H164" i="87" s="1"/>
  <c r="G165" i="87"/>
  <c r="H165" i="87" s="1"/>
  <c r="G166" i="87"/>
  <c r="H166" i="87" s="1"/>
  <c r="G167" i="87"/>
  <c r="H167" i="87" s="1"/>
  <c r="G168" i="87"/>
  <c r="H168" i="87" s="1"/>
  <c r="G169" i="87"/>
  <c r="H169" i="87" s="1"/>
  <c r="G170" i="87"/>
  <c r="H170" i="87" s="1"/>
  <c r="G171" i="87"/>
  <c r="H171" i="87" s="1"/>
  <c r="G172" i="87"/>
  <c r="H172" i="87" s="1"/>
  <c r="G173" i="87"/>
  <c r="H173" i="87" s="1"/>
  <c r="G174" i="87"/>
  <c r="H174" i="87" s="1"/>
  <c r="G175" i="87"/>
  <c r="H175" i="87" s="1"/>
  <c r="G176" i="87"/>
  <c r="H176" i="87" s="1"/>
  <c r="G177" i="87"/>
  <c r="H177" i="87" s="1"/>
  <c r="G178" i="87"/>
  <c r="H178" i="87" s="1"/>
  <c r="G179" i="87"/>
  <c r="H179" i="87" s="1"/>
  <c r="G180" i="87"/>
  <c r="H180" i="87" s="1"/>
  <c r="G181" i="87"/>
  <c r="H181" i="87" s="1"/>
  <c r="G182" i="87"/>
  <c r="H182" i="87" s="1"/>
  <c r="G183" i="87"/>
  <c r="H183" i="87" s="1"/>
  <c r="G184" i="87"/>
  <c r="H184" i="87" s="1"/>
  <c r="G185" i="87"/>
  <c r="H185" i="87" s="1"/>
  <c r="G186" i="87"/>
  <c r="H186" i="87" s="1"/>
  <c r="G187" i="87"/>
  <c r="H187" i="87" s="1"/>
  <c r="G188" i="87"/>
  <c r="H188" i="87" s="1"/>
  <c r="G189" i="87"/>
  <c r="H189" i="87" s="1"/>
  <c r="G190" i="87"/>
  <c r="H190" i="87" s="1"/>
  <c r="G191" i="87"/>
  <c r="H191" i="87" s="1"/>
  <c r="G192" i="87"/>
  <c r="H192" i="87" s="1"/>
  <c r="G193" i="87"/>
  <c r="H193" i="87" s="1"/>
  <c r="G194" i="87"/>
  <c r="H194" i="87" s="1"/>
  <c r="G195" i="87"/>
  <c r="H195" i="87" s="1"/>
  <c r="G196" i="87"/>
  <c r="H196" i="87" s="1"/>
  <c r="G197" i="87"/>
  <c r="H197" i="87" s="1"/>
  <c r="G198" i="87"/>
  <c r="H198" i="87" s="1"/>
  <c r="G199" i="87"/>
  <c r="H199" i="87" s="1"/>
  <c r="G200" i="87"/>
  <c r="H200" i="87" s="1"/>
  <c r="G201" i="87"/>
  <c r="H201" i="87" s="1"/>
  <c r="G202" i="87"/>
  <c r="H202" i="87" s="1"/>
  <c r="G203" i="87"/>
  <c r="H203" i="87" s="1"/>
  <c r="G204" i="87"/>
  <c r="H204" i="87" s="1"/>
  <c r="G205" i="87"/>
  <c r="H205" i="87" s="1"/>
  <c r="G206" i="87"/>
  <c r="H206" i="87" s="1"/>
  <c r="G207" i="87"/>
  <c r="H207" i="87" s="1"/>
  <c r="G208" i="87"/>
  <c r="H208" i="87" s="1"/>
  <c r="G209" i="87"/>
  <c r="H209" i="87" s="1"/>
  <c r="G210" i="87"/>
  <c r="H210" i="87" s="1"/>
  <c r="G211" i="87"/>
  <c r="H211" i="87" s="1"/>
  <c r="G212" i="87"/>
  <c r="H212" i="87" s="1"/>
  <c r="G213" i="87"/>
  <c r="H213" i="87" s="1"/>
  <c r="G214" i="87"/>
  <c r="H214" i="87" s="1"/>
  <c r="G215" i="87"/>
  <c r="H215" i="87" s="1"/>
  <c r="G216" i="87"/>
  <c r="H216" i="87" s="1"/>
  <c r="G217" i="87"/>
  <c r="H217" i="87" s="1"/>
  <c r="G218" i="87"/>
  <c r="H218" i="87" s="1"/>
  <c r="G219" i="87"/>
  <c r="H219" i="87" s="1"/>
  <c r="G220" i="87"/>
  <c r="H220" i="87" s="1"/>
  <c r="G221" i="87"/>
  <c r="H221" i="87" s="1"/>
  <c r="G222" i="87"/>
  <c r="H222" i="87" s="1"/>
  <c r="G223" i="87"/>
  <c r="H223" i="87" s="1"/>
  <c r="G224" i="87"/>
  <c r="H224" i="87" s="1"/>
  <c r="G225" i="87"/>
  <c r="H225" i="87" s="1"/>
  <c r="G226" i="87"/>
  <c r="H226" i="87" s="1"/>
  <c r="G227" i="87"/>
  <c r="H227" i="87" s="1"/>
  <c r="G228" i="87"/>
  <c r="H228" i="87" s="1"/>
  <c r="G229" i="87"/>
  <c r="H229" i="87" s="1"/>
  <c r="G230" i="87"/>
  <c r="H230" i="87" s="1"/>
  <c r="G231" i="87"/>
  <c r="H231" i="87" s="1"/>
  <c r="G232" i="87"/>
  <c r="H232" i="87" s="1"/>
  <c r="G233" i="87"/>
  <c r="H233" i="87" s="1"/>
  <c r="G234" i="87"/>
  <c r="H234" i="87" s="1"/>
  <c r="G235" i="87"/>
  <c r="H235" i="87" s="1"/>
  <c r="G236" i="87"/>
  <c r="H236" i="87" s="1"/>
  <c r="G237" i="87"/>
  <c r="H237" i="87" s="1"/>
  <c r="G238" i="87"/>
  <c r="H238" i="87" s="1"/>
  <c r="G239" i="87"/>
  <c r="H239" i="87" s="1"/>
  <c r="G240" i="87"/>
  <c r="H240" i="87" s="1"/>
  <c r="G241" i="87"/>
  <c r="H241" i="87" s="1"/>
  <c r="G242" i="87"/>
  <c r="H242" i="87" s="1"/>
  <c r="G243" i="87"/>
  <c r="H243" i="87" s="1"/>
  <c r="G244" i="87"/>
  <c r="H244" i="87" s="1"/>
  <c r="G245" i="87"/>
  <c r="H245" i="87" s="1"/>
  <c r="E53" i="85"/>
  <c r="E52" i="85"/>
  <c r="E51" i="85"/>
  <c r="E50" i="85"/>
  <c r="E49" i="85"/>
  <c r="E46" i="85"/>
  <c r="E45" i="85"/>
  <c r="E44" i="85"/>
  <c r="E43" i="85"/>
  <c r="E42" i="85"/>
  <c r="E37" i="85"/>
  <c r="E36" i="85"/>
  <c r="E35" i="85"/>
  <c r="E34" i="85"/>
  <c r="E33" i="85"/>
  <c r="E32" i="85"/>
  <c r="E31" i="85"/>
  <c r="E30" i="85"/>
  <c r="E29" i="85"/>
  <c r="E28" i="85"/>
  <c r="E25" i="85"/>
  <c r="E24" i="85"/>
  <c r="E23" i="85"/>
  <c r="E22" i="85"/>
  <c r="E21" i="85"/>
  <c r="E20" i="85"/>
  <c r="E19" i="85"/>
  <c r="E18" i="85"/>
  <c r="E17" i="85"/>
  <c r="E16" i="85"/>
  <c r="E5" i="85"/>
  <c r="E6" i="85"/>
  <c r="E7" i="85"/>
  <c r="E8" i="85"/>
  <c r="E9" i="85"/>
  <c r="E10" i="85"/>
  <c r="E11" i="85"/>
  <c r="E12" i="85"/>
  <c r="E13" i="85"/>
  <c r="E4" i="85"/>
  <c r="J3" i="103" l="1"/>
  <c r="J4" i="103"/>
  <c r="G129" i="101"/>
  <c r="E3" i="79" s="1"/>
  <c r="J32" i="97"/>
  <c r="J27" i="97"/>
  <c r="F31" i="97"/>
  <c r="J28" i="97"/>
  <c r="I5" i="103"/>
  <c r="I6" i="103" s="1"/>
  <c r="J6" i="103" s="1"/>
  <c r="G103" i="103"/>
  <c r="E5" i="79" s="1"/>
  <c r="J2" i="103"/>
  <c r="H2" i="103"/>
  <c r="J29" i="97"/>
  <c r="J5" i="102"/>
  <c r="I6" i="102"/>
  <c r="I7" i="102" s="1"/>
  <c r="J3" i="102"/>
  <c r="G126" i="102"/>
  <c r="E4" i="79" s="1"/>
  <c r="J2" i="102"/>
  <c r="J4" i="102"/>
  <c r="J12" i="97"/>
  <c r="F16" i="97"/>
  <c r="J7" i="97"/>
  <c r="J26" i="97"/>
  <c r="J5" i="97"/>
  <c r="J8" i="97"/>
  <c r="J4" i="97"/>
  <c r="J25" i="97"/>
  <c r="J6" i="97"/>
  <c r="J15" i="97"/>
  <c r="I6" i="101"/>
  <c r="H2" i="101"/>
  <c r="H129" i="101" s="1"/>
  <c r="F3" i="79" s="1"/>
  <c r="J3" i="79" s="1"/>
  <c r="J2" i="101"/>
  <c r="G2" i="87"/>
  <c r="J2" i="87" s="1"/>
  <c r="I3" i="87"/>
  <c r="I39" i="97"/>
  <c r="J39" i="97" s="1"/>
  <c r="F39" i="97"/>
  <c r="F38" i="97"/>
  <c r="I3" i="97"/>
  <c r="J3" i="97" s="1"/>
  <c r="I36" i="97"/>
  <c r="I37" i="97"/>
  <c r="J37" i="97" s="1"/>
  <c r="I38" i="97"/>
  <c r="F3" i="97"/>
  <c r="F36" i="97"/>
  <c r="F37" i="97"/>
  <c r="I2" i="97"/>
  <c r="J2" i="97" s="1"/>
  <c r="F2" i="97"/>
  <c r="J5" i="103" l="1"/>
  <c r="I7" i="101"/>
  <c r="J6" i="102"/>
  <c r="N2" i="103"/>
  <c r="H103" i="103"/>
  <c r="F5" i="79" s="1"/>
  <c r="J5" i="79" s="1"/>
  <c r="H126" i="102"/>
  <c r="F4" i="79" s="1"/>
  <c r="J4" i="79" s="1"/>
  <c r="J7" i="102"/>
  <c r="I8" i="102"/>
  <c r="N2" i="102"/>
  <c r="I4" i="87"/>
  <c r="J4" i="87" s="1"/>
  <c r="J3" i="87"/>
  <c r="G246" i="87"/>
  <c r="E2" i="79" s="1"/>
  <c r="E6" i="79" s="1"/>
  <c r="N2" i="101"/>
  <c r="H2" i="87"/>
  <c r="H246" i="87" s="1"/>
  <c r="J38" i="97"/>
  <c r="J36" i="97"/>
  <c r="I9" i="102" l="1"/>
  <c r="J8" i="102"/>
  <c r="I5" i="87"/>
  <c r="J5" i="87" s="1"/>
  <c r="I8" i="101"/>
  <c r="F2" i="79"/>
  <c r="F6" i="79" s="1"/>
  <c r="J10" i="79"/>
  <c r="I7" i="103" l="1"/>
  <c r="J7" i="103" s="1"/>
  <c r="I10" i="102"/>
  <c r="J9" i="102"/>
  <c r="I6" i="87"/>
  <c r="I9" i="101"/>
  <c r="J9" i="79"/>
  <c r="J11" i="79" s="1"/>
  <c r="I8" i="103" l="1"/>
  <c r="J8" i="103" s="1"/>
  <c r="I11" i="102"/>
  <c r="I12" i="102" s="1"/>
  <c r="I13" i="102" s="1"/>
  <c r="I14" i="102" s="1"/>
  <c r="I15" i="102" s="1"/>
  <c r="I16" i="102" s="1"/>
  <c r="I17" i="102" s="1"/>
  <c r="I18" i="102" s="1"/>
  <c r="I19" i="102" s="1"/>
  <c r="I20" i="102" s="1"/>
  <c r="I21" i="102" s="1"/>
  <c r="I22" i="102" s="1"/>
  <c r="I23" i="102" s="1"/>
  <c r="I24" i="102" s="1"/>
  <c r="I25" i="102" s="1"/>
  <c r="I26" i="102" s="1"/>
  <c r="I27" i="102" s="1"/>
  <c r="I28" i="102" s="1"/>
  <c r="I29" i="102" s="1"/>
  <c r="I30" i="102" s="1"/>
  <c r="I31" i="102" s="1"/>
  <c r="I32" i="102" s="1"/>
  <c r="I33" i="102" s="1"/>
  <c r="I34" i="102" s="1"/>
  <c r="I35" i="102" s="1"/>
  <c r="I36" i="102" s="1"/>
  <c r="I37" i="102" s="1"/>
  <c r="I38" i="102" s="1"/>
  <c r="I39" i="102" s="1"/>
  <c r="I40" i="102" s="1"/>
  <c r="I41" i="102" s="1"/>
  <c r="I42" i="102" s="1"/>
  <c r="I43" i="102" s="1"/>
  <c r="I44" i="102" s="1"/>
  <c r="I45" i="102" s="1"/>
  <c r="I46" i="102" s="1"/>
  <c r="I47" i="102" s="1"/>
  <c r="I48" i="102" s="1"/>
  <c r="I49" i="102" s="1"/>
  <c r="I50" i="102" s="1"/>
  <c r="I51" i="102" s="1"/>
  <c r="I52" i="102" s="1"/>
  <c r="I53" i="102" s="1"/>
  <c r="I54" i="102" s="1"/>
  <c r="I55" i="102" s="1"/>
  <c r="I56" i="102" s="1"/>
  <c r="I57" i="102" s="1"/>
  <c r="I58" i="102" s="1"/>
  <c r="I59" i="102" s="1"/>
  <c r="I60" i="102" s="1"/>
  <c r="I61" i="102" s="1"/>
  <c r="I62" i="102" s="1"/>
  <c r="I63" i="102" s="1"/>
  <c r="I64" i="102" s="1"/>
  <c r="I65" i="102" s="1"/>
  <c r="I66" i="102" s="1"/>
  <c r="I67" i="102" s="1"/>
  <c r="I68" i="102" s="1"/>
  <c r="I69" i="102" s="1"/>
  <c r="I70" i="102" s="1"/>
  <c r="I71" i="102" s="1"/>
  <c r="I72" i="102" s="1"/>
  <c r="I73" i="102" s="1"/>
  <c r="I74" i="102" s="1"/>
  <c r="I75" i="102" s="1"/>
  <c r="I76" i="102" s="1"/>
  <c r="I77" i="102" s="1"/>
  <c r="I78" i="102" s="1"/>
  <c r="I79" i="102" s="1"/>
  <c r="I80" i="102" s="1"/>
  <c r="I81" i="102" s="1"/>
  <c r="I82" i="102" s="1"/>
  <c r="I83" i="102" s="1"/>
  <c r="I84" i="102" s="1"/>
  <c r="I85" i="102" s="1"/>
  <c r="I86" i="102" s="1"/>
  <c r="I87" i="102" s="1"/>
  <c r="I88" i="102" s="1"/>
  <c r="I89" i="102" s="1"/>
  <c r="I90" i="102" s="1"/>
  <c r="I91" i="102" s="1"/>
  <c r="I92" i="102" s="1"/>
  <c r="I93" i="102" s="1"/>
  <c r="I94" i="102" s="1"/>
  <c r="I95" i="102" s="1"/>
  <c r="I96" i="102" s="1"/>
  <c r="I97" i="102" s="1"/>
  <c r="I98" i="102" s="1"/>
  <c r="I99" i="102" s="1"/>
  <c r="I100" i="102" s="1"/>
  <c r="I101" i="102" s="1"/>
  <c r="I102" i="102" s="1"/>
  <c r="I103" i="102" s="1"/>
  <c r="I104" i="102" s="1"/>
  <c r="I105" i="102" s="1"/>
  <c r="I106" i="102" s="1"/>
  <c r="I107" i="102" s="1"/>
  <c r="I108" i="102" s="1"/>
  <c r="I109" i="102" s="1"/>
  <c r="I110" i="102" s="1"/>
  <c r="I111" i="102" s="1"/>
  <c r="I112" i="102" s="1"/>
  <c r="I113" i="102" s="1"/>
  <c r="I114" i="102" s="1"/>
  <c r="I115" i="102" s="1"/>
  <c r="I116" i="102" s="1"/>
  <c r="I117" i="102" s="1"/>
  <c r="I118" i="102" s="1"/>
  <c r="I119" i="102" s="1"/>
  <c r="I120" i="102" s="1"/>
  <c r="I121" i="102" s="1"/>
  <c r="I122" i="102" s="1"/>
  <c r="I123" i="102" s="1"/>
  <c r="I124" i="102" s="1"/>
  <c r="I125" i="102" s="1"/>
  <c r="J10" i="102"/>
  <c r="J6" i="87"/>
  <c r="I7" i="87"/>
  <c r="I10" i="101"/>
  <c r="J2" i="79"/>
  <c r="J6" i="79" s="1"/>
  <c r="I11" i="101" l="1"/>
  <c r="I9" i="103"/>
  <c r="J11" i="102"/>
  <c r="J7" i="87"/>
  <c r="I8" i="87"/>
  <c r="I10" i="103" l="1"/>
  <c r="J9" i="103"/>
  <c r="I12" i="101"/>
  <c r="J12" i="102"/>
  <c r="J8" i="87"/>
  <c r="I9" i="87"/>
  <c r="I11" i="103" l="1"/>
  <c r="J10" i="103"/>
  <c r="I13" i="101"/>
  <c r="J13" i="102"/>
  <c r="J9" i="87"/>
  <c r="I10" i="87"/>
  <c r="I12" i="103" l="1"/>
  <c r="J11" i="103"/>
  <c r="I14" i="101"/>
  <c r="J14" i="102"/>
  <c r="J10" i="87"/>
  <c r="I11" i="87"/>
  <c r="I13" i="103" l="1"/>
  <c r="J12" i="103"/>
  <c r="I15" i="101"/>
  <c r="J15" i="102"/>
  <c r="J11" i="87"/>
  <c r="I12" i="87"/>
  <c r="I14" i="103" l="1"/>
  <c r="J13" i="103"/>
  <c r="I16" i="101"/>
  <c r="J16" i="102"/>
  <c r="J12" i="87"/>
  <c r="I13" i="87"/>
  <c r="I15" i="103" l="1"/>
  <c r="J14" i="103"/>
  <c r="I17" i="101"/>
  <c r="J17" i="102"/>
  <c r="J13" i="87"/>
  <c r="I14" i="87"/>
  <c r="I16" i="103" l="1"/>
  <c r="J15" i="103"/>
  <c r="I18" i="101"/>
  <c r="J18" i="102"/>
  <c r="J14" i="87"/>
  <c r="I15" i="87"/>
  <c r="I17" i="103" l="1"/>
  <c r="J16" i="103"/>
  <c r="I19" i="101"/>
  <c r="J19" i="102"/>
  <c r="J15" i="87"/>
  <c r="I16" i="87"/>
  <c r="I18" i="103" l="1"/>
  <c r="I19" i="103" s="1"/>
  <c r="J17" i="103"/>
  <c r="I20" i="101"/>
  <c r="J20" i="102"/>
  <c r="J16" i="87"/>
  <c r="I17" i="87"/>
  <c r="J18" i="103" l="1"/>
  <c r="I21" i="101"/>
  <c r="J22" i="102"/>
  <c r="J21" i="102"/>
  <c r="J17" i="87"/>
  <c r="I18" i="87"/>
  <c r="I20" i="103" l="1"/>
  <c r="J19" i="103"/>
  <c r="I22" i="101"/>
  <c r="J18" i="87"/>
  <c r="I19" i="87"/>
  <c r="I21" i="103" l="1"/>
  <c r="J20" i="103"/>
  <c r="I23" i="101"/>
  <c r="J19" i="87"/>
  <c r="I20" i="87"/>
  <c r="I22" i="103" l="1"/>
  <c r="J21" i="103"/>
  <c r="I24" i="101"/>
  <c r="J23" i="102"/>
  <c r="J20" i="87"/>
  <c r="I21" i="87"/>
  <c r="I23" i="103" l="1"/>
  <c r="J22" i="103"/>
  <c r="I25" i="101"/>
  <c r="J24" i="102"/>
  <c r="J21" i="87"/>
  <c r="I22" i="87"/>
  <c r="I24" i="103" l="1"/>
  <c r="J23" i="103"/>
  <c r="I26" i="101"/>
  <c r="J25" i="102"/>
  <c r="I23" i="87"/>
  <c r="J22" i="87"/>
  <c r="I25" i="103" l="1"/>
  <c r="J24" i="103"/>
  <c r="I27" i="101"/>
  <c r="J26" i="102"/>
  <c r="I24" i="87"/>
  <c r="J23" i="87"/>
  <c r="I26" i="103" l="1"/>
  <c r="J25" i="103"/>
  <c r="I28" i="101"/>
  <c r="J27" i="102"/>
  <c r="I25" i="87"/>
  <c r="J24" i="87"/>
  <c r="I27" i="103" l="1"/>
  <c r="J26" i="103"/>
  <c r="I29" i="101"/>
  <c r="J28" i="102"/>
  <c r="I26" i="87"/>
  <c r="J25" i="87"/>
  <c r="I28" i="103" l="1"/>
  <c r="J27" i="103"/>
  <c r="I30" i="101"/>
  <c r="J29" i="102"/>
  <c r="I27" i="87"/>
  <c r="J26" i="87"/>
  <c r="I29" i="103" l="1"/>
  <c r="J28" i="103"/>
  <c r="I31" i="101"/>
  <c r="J30" i="102"/>
  <c r="I28" i="87"/>
  <c r="J27" i="87"/>
  <c r="I30" i="103" l="1"/>
  <c r="J29" i="103"/>
  <c r="I32" i="101"/>
  <c r="J31" i="102"/>
  <c r="I29" i="87"/>
  <c r="J28" i="87"/>
  <c r="I31" i="103" l="1"/>
  <c r="J30" i="103"/>
  <c r="I33" i="101"/>
  <c r="J32" i="102"/>
  <c r="I30" i="87"/>
  <c r="J29" i="87"/>
  <c r="I32" i="103" l="1"/>
  <c r="J31" i="103"/>
  <c r="I34" i="101"/>
  <c r="J33" i="102"/>
  <c r="I31" i="87"/>
  <c r="J30" i="87"/>
  <c r="I33" i="103" l="1"/>
  <c r="J32" i="103"/>
  <c r="I35" i="101"/>
  <c r="J34" i="102"/>
  <c r="J31" i="87"/>
  <c r="I32" i="87"/>
  <c r="I34" i="103" l="1"/>
  <c r="J33" i="103"/>
  <c r="I36" i="101"/>
  <c r="J35" i="102"/>
  <c r="I33" i="87"/>
  <c r="J32" i="87"/>
  <c r="I35" i="103" l="1"/>
  <c r="J34" i="103"/>
  <c r="I37" i="101"/>
  <c r="J36" i="102"/>
  <c r="I34" i="87"/>
  <c r="J33" i="87"/>
  <c r="I36" i="103" l="1"/>
  <c r="J35" i="103"/>
  <c r="I38" i="101"/>
  <c r="J37" i="102"/>
  <c r="I35" i="87"/>
  <c r="J34" i="87"/>
  <c r="I37" i="103" l="1"/>
  <c r="J36" i="103"/>
  <c r="I39" i="101"/>
  <c r="J38" i="102"/>
  <c r="I36" i="87"/>
  <c r="J35" i="87"/>
  <c r="I38" i="103" l="1"/>
  <c r="J37" i="103"/>
  <c r="I40" i="101"/>
  <c r="J39" i="102"/>
  <c r="I37" i="87"/>
  <c r="J36" i="87"/>
  <c r="I39" i="103" l="1"/>
  <c r="J38" i="103"/>
  <c r="I41" i="101"/>
  <c r="J40" i="102"/>
  <c r="I38" i="87"/>
  <c r="J37" i="87"/>
  <c r="I40" i="103" l="1"/>
  <c r="J39" i="103"/>
  <c r="I42" i="101"/>
  <c r="J41" i="102"/>
  <c r="I39" i="87"/>
  <c r="J38" i="87"/>
  <c r="I41" i="103" l="1"/>
  <c r="J40" i="103"/>
  <c r="I43" i="101"/>
  <c r="J42" i="102"/>
  <c r="I40" i="87"/>
  <c r="J39" i="87"/>
  <c r="I42" i="103" l="1"/>
  <c r="J41" i="103"/>
  <c r="I44" i="101"/>
  <c r="J43" i="102"/>
  <c r="I41" i="87"/>
  <c r="J40" i="87"/>
  <c r="I43" i="103" l="1"/>
  <c r="J42" i="103"/>
  <c r="I45" i="101"/>
  <c r="J44" i="102"/>
  <c r="J41" i="87"/>
  <c r="I42" i="87"/>
  <c r="I44" i="103" l="1"/>
  <c r="J43" i="103"/>
  <c r="I46" i="101"/>
  <c r="J45" i="102"/>
  <c r="J42" i="87"/>
  <c r="I43" i="87"/>
  <c r="I45" i="103" l="1"/>
  <c r="I46" i="103" s="1"/>
  <c r="J44" i="103"/>
  <c r="I47" i="101"/>
  <c r="J46" i="102"/>
  <c r="I44" i="87"/>
  <c r="J43" i="87"/>
  <c r="J45" i="103" l="1"/>
  <c r="I48" i="101"/>
  <c r="J47" i="102"/>
  <c r="J44" i="87"/>
  <c r="I50" i="87"/>
  <c r="J50" i="87" s="1"/>
  <c r="I45" i="87"/>
  <c r="I49" i="101" l="1"/>
  <c r="J48" i="102"/>
  <c r="I51" i="87"/>
  <c r="I52" i="87" s="1"/>
  <c r="J45" i="87"/>
  <c r="I46" i="87"/>
  <c r="I47" i="103" l="1"/>
  <c r="J46" i="103"/>
  <c r="I50" i="101"/>
  <c r="J49" i="102"/>
  <c r="J51" i="87"/>
  <c r="I53" i="87"/>
  <c r="J52" i="87"/>
  <c r="J46" i="87"/>
  <c r="I47" i="87"/>
  <c r="I48" i="103" l="1"/>
  <c r="J47" i="103"/>
  <c r="I51" i="101"/>
  <c r="J50" i="102"/>
  <c r="I54" i="87"/>
  <c r="J53" i="87"/>
  <c r="J47" i="87"/>
  <c r="I48" i="87"/>
  <c r="I49" i="103" l="1"/>
  <c r="J48" i="103"/>
  <c r="I52" i="101"/>
  <c r="J51" i="102"/>
  <c r="J48" i="87"/>
  <c r="I49" i="87"/>
  <c r="J49" i="87" s="1"/>
  <c r="J54" i="87"/>
  <c r="I55" i="87"/>
  <c r="I60" i="87"/>
  <c r="I50" i="103" l="1"/>
  <c r="J49" i="103"/>
  <c r="I53" i="101"/>
  <c r="J52" i="102"/>
  <c r="I61" i="87"/>
  <c r="J60" i="87"/>
  <c r="J55" i="87"/>
  <c r="I56" i="87"/>
  <c r="I51" i="103" l="1"/>
  <c r="J50" i="103"/>
  <c r="I54" i="101"/>
  <c r="J53" i="102"/>
  <c r="I62" i="87"/>
  <c r="J61" i="87"/>
  <c r="J56" i="87"/>
  <c r="I57" i="87"/>
  <c r="I52" i="103" l="1"/>
  <c r="J51" i="103"/>
  <c r="I55" i="101"/>
  <c r="J55" i="102"/>
  <c r="J54" i="102"/>
  <c r="I63" i="87"/>
  <c r="J62" i="87"/>
  <c r="J57" i="87"/>
  <c r="I58" i="87"/>
  <c r="I53" i="103" l="1"/>
  <c r="J52" i="103"/>
  <c r="I56" i="101"/>
  <c r="J58" i="87"/>
  <c r="I59" i="87"/>
  <c r="J59" i="87" s="1"/>
  <c r="I64" i="87"/>
  <c r="J63" i="87"/>
  <c r="I54" i="103" l="1"/>
  <c r="J53" i="103"/>
  <c r="I57" i="101"/>
  <c r="I65" i="87"/>
  <c r="J64" i="87"/>
  <c r="I70" i="87"/>
  <c r="I55" i="103" l="1"/>
  <c r="J54" i="103"/>
  <c r="I58" i="101"/>
  <c r="J56" i="102"/>
  <c r="I66" i="87"/>
  <c r="J65" i="87"/>
  <c r="I71" i="87"/>
  <c r="J70" i="87"/>
  <c r="I56" i="103" l="1"/>
  <c r="J55" i="103"/>
  <c r="I59" i="101"/>
  <c r="J57" i="102"/>
  <c r="I72" i="87"/>
  <c r="J71" i="87"/>
  <c r="I67" i="87"/>
  <c r="J66" i="87"/>
  <c r="I57" i="103" l="1"/>
  <c r="J56" i="103"/>
  <c r="I60" i="101"/>
  <c r="J58" i="102"/>
  <c r="I73" i="87"/>
  <c r="J72" i="87"/>
  <c r="I68" i="87"/>
  <c r="J67" i="87"/>
  <c r="I58" i="103" l="1"/>
  <c r="J57" i="103"/>
  <c r="I61" i="101"/>
  <c r="J59" i="102"/>
  <c r="I69" i="87"/>
  <c r="J69" i="87" s="1"/>
  <c r="J68" i="87"/>
  <c r="I74" i="87"/>
  <c r="J73" i="87"/>
  <c r="I59" i="103" l="1"/>
  <c r="J58" i="103"/>
  <c r="I62" i="101"/>
  <c r="J60" i="102"/>
  <c r="I75" i="87"/>
  <c r="J74" i="87"/>
  <c r="I80" i="87"/>
  <c r="I60" i="103" l="1"/>
  <c r="J59" i="103"/>
  <c r="I63" i="101"/>
  <c r="J61" i="102"/>
  <c r="I81" i="87"/>
  <c r="J80" i="87"/>
  <c r="I76" i="87"/>
  <c r="J75" i="87"/>
  <c r="I61" i="103" l="1"/>
  <c r="J60" i="103"/>
  <c r="I64" i="101"/>
  <c r="J62" i="102"/>
  <c r="I82" i="87"/>
  <c r="J81" i="87"/>
  <c r="I77" i="87"/>
  <c r="J76" i="87"/>
  <c r="I62" i="103" l="1"/>
  <c r="J61" i="103"/>
  <c r="I65" i="101"/>
  <c r="J63" i="102"/>
  <c r="I83" i="87"/>
  <c r="J82" i="87"/>
  <c r="I78" i="87"/>
  <c r="J77" i="87"/>
  <c r="I63" i="103" l="1"/>
  <c r="J62" i="103"/>
  <c r="I66" i="101"/>
  <c r="J64" i="102"/>
  <c r="I79" i="87"/>
  <c r="J79" i="87" s="1"/>
  <c r="J78" i="87"/>
  <c r="I84" i="87"/>
  <c r="J83" i="87"/>
  <c r="I64" i="103" l="1"/>
  <c r="J63" i="103"/>
  <c r="I67" i="101"/>
  <c r="J65" i="102"/>
  <c r="I85" i="87"/>
  <c r="J84" i="87"/>
  <c r="I90" i="87"/>
  <c r="I65" i="103" l="1"/>
  <c r="J64" i="103"/>
  <c r="I68" i="101"/>
  <c r="J66" i="102"/>
  <c r="I91" i="87"/>
  <c r="J90" i="87"/>
  <c r="I86" i="87"/>
  <c r="J85" i="87"/>
  <c r="I66" i="103" l="1"/>
  <c r="J65" i="103"/>
  <c r="I69" i="101"/>
  <c r="J67" i="102"/>
  <c r="I87" i="87"/>
  <c r="J86" i="87"/>
  <c r="I92" i="87"/>
  <c r="J91" i="87"/>
  <c r="I67" i="103" l="1"/>
  <c r="J66" i="103"/>
  <c r="I70" i="101"/>
  <c r="J68" i="102"/>
  <c r="I88" i="87"/>
  <c r="J87" i="87"/>
  <c r="I93" i="87"/>
  <c r="J92" i="87"/>
  <c r="I68" i="103" l="1"/>
  <c r="J67" i="103"/>
  <c r="I71" i="101"/>
  <c r="J69" i="102"/>
  <c r="I94" i="87"/>
  <c r="J93" i="87"/>
  <c r="I89" i="87"/>
  <c r="J89" i="87" s="1"/>
  <c r="J88" i="87"/>
  <c r="I69" i="103" l="1"/>
  <c r="J68" i="103"/>
  <c r="I72" i="101"/>
  <c r="J70" i="102"/>
  <c r="I95" i="87"/>
  <c r="J94" i="87"/>
  <c r="I100" i="87"/>
  <c r="I70" i="103" l="1"/>
  <c r="J69" i="103"/>
  <c r="I73" i="101"/>
  <c r="J71" i="102"/>
  <c r="I101" i="87"/>
  <c r="J100" i="87"/>
  <c r="I96" i="87"/>
  <c r="J95" i="87"/>
  <c r="I71" i="103" l="1"/>
  <c r="J70" i="103"/>
  <c r="I74" i="101"/>
  <c r="J72" i="102"/>
  <c r="I97" i="87"/>
  <c r="J96" i="87"/>
  <c r="I102" i="87"/>
  <c r="J101" i="87"/>
  <c r="I72" i="103" l="1"/>
  <c r="I73" i="103" s="1"/>
  <c r="J71" i="103"/>
  <c r="I75" i="101"/>
  <c r="J73" i="102"/>
  <c r="I103" i="87"/>
  <c r="J102" i="87"/>
  <c r="I98" i="87"/>
  <c r="J97" i="87"/>
  <c r="J72" i="103" l="1"/>
  <c r="I76" i="101"/>
  <c r="J74" i="102"/>
  <c r="I99" i="87"/>
  <c r="J99" i="87" s="1"/>
  <c r="J98" i="87"/>
  <c r="I104" i="87"/>
  <c r="J103" i="87"/>
  <c r="I77" i="101" l="1"/>
  <c r="J75" i="102"/>
  <c r="I105" i="87"/>
  <c r="J104" i="87"/>
  <c r="I110" i="87"/>
  <c r="I74" i="103" l="1"/>
  <c r="J73" i="103"/>
  <c r="I78" i="101"/>
  <c r="J76" i="102"/>
  <c r="I106" i="87"/>
  <c r="J105" i="87"/>
  <c r="I111" i="87"/>
  <c r="J110" i="87"/>
  <c r="I75" i="103" l="1"/>
  <c r="J74" i="103"/>
  <c r="I79" i="101"/>
  <c r="J77" i="102"/>
  <c r="I112" i="87"/>
  <c r="J111" i="87"/>
  <c r="I107" i="87"/>
  <c r="J106" i="87"/>
  <c r="I76" i="103" l="1"/>
  <c r="J75" i="103"/>
  <c r="I80" i="101"/>
  <c r="J78" i="102"/>
  <c r="I113" i="87"/>
  <c r="J112" i="87"/>
  <c r="I118" i="87"/>
  <c r="I108" i="87"/>
  <c r="J107" i="87"/>
  <c r="I77" i="103" l="1"/>
  <c r="J76" i="103"/>
  <c r="I81" i="101"/>
  <c r="J79" i="102"/>
  <c r="I119" i="87"/>
  <c r="J118" i="87"/>
  <c r="I109" i="87"/>
  <c r="J109" i="87" s="1"/>
  <c r="J108" i="87"/>
  <c r="I114" i="87"/>
  <c r="J113" i="87"/>
  <c r="I78" i="103" l="1"/>
  <c r="J77" i="103"/>
  <c r="I82" i="101"/>
  <c r="J80" i="102"/>
  <c r="I120" i="87"/>
  <c r="J119" i="87"/>
  <c r="I115" i="87"/>
  <c r="J114" i="87"/>
  <c r="I79" i="103" l="1"/>
  <c r="J78" i="103"/>
  <c r="I83" i="101"/>
  <c r="J81" i="102"/>
  <c r="I116" i="87"/>
  <c r="J115" i="87"/>
  <c r="I121" i="87"/>
  <c r="J120" i="87"/>
  <c r="I80" i="103" l="1"/>
  <c r="J79" i="103"/>
  <c r="I84" i="101"/>
  <c r="J82" i="102"/>
  <c r="I117" i="87"/>
  <c r="J117" i="87" s="1"/>
  <c r="J116" i="87"/>
  <c r="I122" i="87"/>
  <c r="J121" i="87"/>
  <c r="I81" i="103" l="1"/>
  <c r="J80" i="103"/>
  <c r="I85" i="101"/>
  <c r="J83" i="102"/>
  <c r="I123" i="87"/>
  <c r="I128" i="87"/>
  <c r="J122" i="87"/>
  <c r="I82" i="103" l="1"/>
  <c r="J81" i="103"/>
  <c r="I86" i="101"/>
  <c r="J84" i="102"/>
  <c r="I129" i="87"/>
  <c r="J128" i="87"/>
  <c r="I124" i="87"/>
  <c r="J123" i="87"/>
  <c r="I83" i="103" l="1"/>
  <c r="J82" i="103"/>
  <c r="I87" i="101"/>
  <c r="J85" i="102"/>
  <c r="I125" i="87"/>
  <c r="J124" i="87"/>
  <c r="I130" i="87"/>
  <c r="J129" i="87"/>
  <c r="I84" i="103" l="1"/>
  <c r="J83" i="103"/>
  <c r="I88" i="101"/>
  <c r="J86" i="102"/>
  <c r="I131" i="87"/>
  <c r="J130" i="87"/>
  <c r="I126" i="87"/>
  <c r="J125" i="87"/>
  <c r="I85" i="103" l="1"/>
  <c r="J84" i="103"/>
  <c r="I89" i="101"/>
  <c r="J88" i="102"/>
  <c r="J87" i="102"/>
  <c r="I132" i="87"/>
  <c r="J131" i="87"/>
  <c r="I127" i="87"/>
  <c r="J127" i="87" s="1"/>
  <c r="J126" i="87"/>
  <c r="I86" i="103" l="1"/>
  <c r="J85" i="103"/>
  <c r="I90" i="101"/>
  <c r="I133" i="87"/>
  <c r="J132" i="87"/>
  <c r="I138" i="87"/>
  <c r="I87" i="103" l="1"/>
  <c r="J86" i="103"/>
  <c r="I91" i="101"/>
  <c r="I139" i="87"/>
  <c r="J138" i="87"/>
  <c r="I134" i="87"/>
  <c r="J133" i="87"/>
  <c r="I88" i="103" l="1"/>
  <c r="J87" i="103"/>
  <c r="I92" i="101"/>
  <c r="J89" i="102"/>
  <c r="I135" i="87"/>
  <c r="J134" i="87"/>
  <c r="I140" i="87"/>
  <c r="J139" i="87"/>
  <c r="I89" i="103" l="1"/>
  <c r="J88" i="103"/>
  <c r="I93" i="101"/>
  <c r="J90" i="102"/>
  <c r="I141" i="87"/>
  <c r="J140" i="87"/>
  <c r="I136" i="87"/>
  <c r="J135" i="87"/>
  <c r="I90" i="103" l="1"/>
  <c r="J89" i="103"/>
  <c r="I94" i="101"/>
  <c r="J91" i="102"/>
  <c r="I142" i="87"/>
  <c r="J141" i="87"/>
  <c r="I137" i="87"/>
  <c r="J137" i="87" s="1"/>
  <c r="J136" i="87"/>
  <c r="I91" i="103" l="1"/>
  <c r="J90" i="103"/>
  <c r="I95" i="101"/>
  <c r="J92" i="102"/>
  <c r="I143" i="87"/>
  <c r="J142" i="87"/>
  <c r="I148" i="87"/>
  <c r="I92" i="103" l="1"/>
  <c r="J91" i="103"/>
  <c r="I96" i="101"/>
  <c r="J93" i="102"/>
  <c r="I149" i="87"/>
  <c r="J148" i="87"/>
  <c r="I144" i="87"/>
  <c r="J143" i="87"/>
  <c r="I93" i="103" l="1"/>
  <c r="J92" i="103"/>
  <c r="I97" i="101"/>
  <c r="J94" i="102"/>
  <c r="I145" i="87"/>
  <c r="J144" i="87"/>
  <c r="I150" i="87"/>
  <c r="J149" i="87"/>
  <c r="I94" i="103" l="1"/>
  <c r="J93" i="103"/>
  <c r="I98" i="101"/>
  <c r="J95" i="102"/>
  <c r="I146" i="87"/>
  <c r="J145" i="87"/>
  <c r="I151" i="87"/>
  <c r="J150" i="87"/>
  <c r="I95" i="103" l="1"/>
  <c r="J94" i="103"/>
  <c r="I99" i="101"/>
  <c r="J96" i="102"/>
  <c r="I152" i="87"/>
  <c r="J151" i="87"/>
  <c r="I147" i="87"/>
  <c r="J147" i="87" s="1"/>
  <c r="J146" i="87"/>
  <c r="I96" i="103" l="1"/>
  <c r="J95" i="103"/>
  <c r="I100" i="101"/>
  <c r="J97" i="102"/>
  <c r="I153" i="87"/>
  <c r="I158" i="87"/>
  <c r="J152" i="87"/>
  <c r="I97" i="103" l="1"/>
  <c r="J96" i="103"/>
  <c r="I101" i="101"/>
  <c r="J98" i="102"/>
  <c r="I154" i="87"/>
  <c r="J153" i="87"/>
  <c r="I159" i="87"/>
  <c r="J158" i="87"/>
  <c r="I98" i="103" l="1"/>
  <c r="J97" i="103"/>
  <c r="I102" i="101"/>
  <c r="J99" i="102"/>
  <c r="I160" i="87"/>
  <c r="J159" i="87"/>
  <c r="I155" i="87"/>
  <c r="J154" i="87"/>
  <c r="I99" i="103" l="1"/>
  <c r="J98" i="103"/>
  <c r="I103" i="101"/>
  <c r="J100" i="102"/>
  <c r="I156" i="87"/>
  <c r="J155" i="87"/>
  <c r="I161" i="87"/>
  <c r="J160" i="87"/>
  <c r="I100" i="103" l="1"/>
  <c r="J99" i="103"/>
  <c r="I104" i="101"/>
  <c r="J101" i="102"/>
  <c r="I157" i="87"/>
  <c r="J157" i="87" s="1"/>
  <c r="J156" i="87"/>
  <c r="I162" i="87"/>
  <c r="J161" i="87"/>
  <c r="I101" i="103" l="1"/>
  <c r="J100" i="103"/>
  <c r="I105" i="101"/>
  <c r="J102" i="102"/>
  <c r="I163" i="87"/>
  <c r="I168" i="87"/>
  <c r="J162" i="87"/>
  <c r="I102" i="103" l="1"/>
  <c r="J102" i="103" s="1"/>
  <c r="J101" i="103"/>
  <c r="I106" i="101"/>
  <c r="J103" i="102"/>
  <c r="I169" i="87"/>
  <c r="J168" i="87"/>
  <c r="I164" i="87"/>
  <c r="J163" i="87"/>
  <c r="I107" i="101" l="1"/>
  <c r="J104" i="102"/>
  <c r="I165" i="87"/>
  <c r="J164" i="87"/>
  <c r="I170" i="87"/>
  <c r="J169" i="87"/>
  <c r="I108" i="101" l="1"/>
  <c r="J105" i="102"/>
  <c r="I166" i="87"/>
  <c r="J165" i="87"/>
  <c r="I171" i="87"/>
  <c r="J170" i="87"/>
  <c r="I109" i="101" l="1"/>
  <c r="J106" i="102"/>
  <c r="I167" i="87"/>
  <c r="J167" i="87" s="1"/>
  <c r="J166" i="87"/>
  <c r="I172" i="87"/>
  <c r="J171" i="87"/>
  <c r="I110" i="101" l="1"/>
  <c r="J107" i="102"/>
  <c r="I173" i="87"/>
  <c r="J172" i="87"/>
  <c r="I178" i="87"/>
  <c r="I111" i="101" l="1"/>
  <c r="J108" i="102"/>
  <c r="I174" i="87"/>
  <c r="J173" i="87"/>
  <c r="I179" i="87"/>
  <c r="J178" i="87"/>
  <c r="I112" i="101" l="1"/>
  <c r="J109" i="102"/>
  <c r="I180" i="87"/>
  <c r="J179" i="87"/>
  <c r="I175" i="87"/>
  <c r="J174" i="87"/>
  <c r="I113" i="101" l="1"/>
  <c r="J110" i="102"/>
  <c r="I181" i="87"/>
  <c r="J180" i="87"/>
  <c r="I186" i="87"/>
  <c r="I176" i="87"/>
  <c r="J175" i="87"/>
  <c r="I114" i="101" l="1"/>
  <c r="J111" i="102"/>
  <c r="I187" i="87"/>
  <c r="J186" i="87"/>
  <c r="I177" i="87"/>
  <c r="J177" i="87" s="1"/>
  <c r="J176" i="87"/>
  <c r="I182" i="87"/>
  <c r="J181" i="87"/>
  <c r="I115" i="101" l="1"/>
  <c r="J112" i="102"/>
  <c r="I183" i="87"/>
  <c r="J182" i="87"/>
  <c r="I188" i="87"/>
  <c r="J187" i="87"/>
  <c r="I116" i="101" l="1"/>
  <c r="J113" i="102"/>
  <c r="I189" i="87"/>
  <c r="J188" i="87"/>
  <c r="I184" i="87"/>
  <c r="J183" i="87"/>
  <c r="I117" i="101" l="1"/>
  <c r="J114" i="102"/>
  <c r="I185" i="87"/>
  <c r="J185" i="87" s="1"/>
  <c r="J184" i="87"/>
  <c r="I190" i="87"/>
  <c r="J189" i="87"/>
  <c r="I118" i="101" l="1"/>
  <c r="J115" i="102"/>
  <c r="I191" i="87"/>
  <c r="J190" i="87"/>
  <c r="I196" i="87"/>
  <c r="I119" i="101" l="1"/>
  <c r="J116" i="102"/>
  <c r="I192" i="87"/>
  <c r="J191" i="87"/>
  <c r="I197" i="87"/>
  <c r="J196" i="87"/>
  <c r="I120" i="101" l="1"/>
  <c r="J117" i="102"/>
  <c r="I198" i="87"/>
  <c r="J197" i="87"/>
  <c r="I193" i="87"/>
  <c r="J192" i="87"/>
  <c r="I121" i="101" l="1"/>
  <c r="J118" i="102"/>
  <c r="I199" i="87"/>
  <c r="J198" i="87"/>
  <c r="I194" i="87"/>
  <c r="J193" i="87"/>
  <c r="I122" i="101" l="1"/>
  <c r="J119" i="102"/>
  <c r="I200" i="87"/>
  <c r="J199" i="87"/>
  <c r="I195" i="87"/>
  <c r="J195" i="87" s="1"/>
  <c r="J194" i="87"/>
  <c r="I123" i="101" l="1"/>
  <c r="J120" i="102"/>
  <c r="I201" i="87"/>
  <c r="I206" i="87"/>
  <c r="J200" i="87"/>
  <c r="I124" i="101" l="1"/>
  <c r="J121" i="102"/>
  <c r="I207" i="87"/>
  <c r="J206" i="87"/>
  <c r="I202" i="87"/>
  <c r="J201" i="87"/>
  <c r="I125" i="101" l="1"/>
  <c r="J122" i="102"/>
  <c r="I208" i="87"/>
  <c r="J207" i="87"/>
  <c r="I203" i="87"/>
  <c r="J202" i="87"/>
  <c r="I126" i="101" l="1"/>
  <c r="J123" i="102"/>
  <c r="I209" i="87"/>
  <c r="J208" i="87"/>
  <c r="I204" i="87"/>
  <c r="J203" i="87"/>
  <c r="I127" i="101" l="1"/>
  <c r="J124" i="102"/>
  <c r="J125" i="102"/>
  <c r="I205" i="87"/>
  <c r="J205" i="87" s="1"/>
  <c r="J204" i="87"/>
  <c r="I210" i="87"/>
  <c r="J209" i="87"/>
  <c r="I128" i="101" l="1"/>
  <c r="J126" i="102"/>
  <c r="G4" i="79" s="1"/>
  <c r="I211" i="87"/>
  <c r="J210" i="87"/>
  <c r="I216" i="87"/>
  <c r="K129" i="101" l="1"/>
  <c r="H3" i="79" s="1"/>
  <c r="J129" i="101"/>
  <c r="G3" i="79" s="1"/>
  <c r="K126" i="102"/>
  <c r="H4" i="79" s="1"/>
  <c r="I212" i="87"/>
  <c r="J211" i="87"/>
  <c r="I217" i="87"/>
  <c r="J216" i="87"/>
  <c r="K103" i="103" l="1"/>
  <c r="H5" i="79" s="1"/>
  <c r="J103" i="103"/>
  <c r="G5" i="79" s="1"/>
  <c r="I213" i="87"/>
  <c r="J212" i="87"/>
  <c r="I218" i="87"/>
  <c r="J217" i="87"/>
  <c r="I219" i="87" l="1"/>
  <c r="J218" i="87"/>
  <c r="I214" i="87"/>
  <c r="J213" i="87"/>
  <c r="I220" i="87" l="1"/>
  <c r="J219" i="87"/>
  <c r="I215" i="87"/>
  <c r="J215" i="87" s="1"/>
  <c r="J214" i="87"/>
  <c r="I221" i="87" l="1"/>
  <c r="J220" i="87"/>
  <c r="I226" i="87"/>
  <c r="I227" i="87" l="1"/>
  <c r="J226" i="87"/>
  <c r="I222" i="87"/>
  <c r="J221" i="87"/>
  <c r="I228" i="87" l="1"/>
  <c r="J227" i="87"/>
  <c r="I223" i="87"/>
  <c r="J222" i="87"/>
  <c r="I224" i="87" l="1"/>
  <c r="J223" i="87"/>
  <c r="I229" i="87"/>
  <c r="J228" i="87"/>
  <c r="I225" i="87" l="1"/>
  <c r="J225" i="87" s="1"/>
  <c r="J224" i="87"/>
  <c r="I230" i="87"/>
  <c r="J229" i="87"/>
  <c r="I231" i="87" l="1"/>
  <c r="J230" i="87"/>
  <c r="I236" i="87"/>
  <c r="I232" i="87" l="1"/>
  <c r="J231" i="87"/>
  <c r="I237" i="87"/>
  <c r="J236" i="87"/>
  <c r="I238" i="87" l="1"/>
  <c r="J237" i="87"/>
  <c r="I233" i="87"/>
  <c r="J232" i="87"/>
  <c r="I239" i="87" l="1"/>
  <c r="J238" i="87"/>
  <c r="I234" i="87"/>
  <c r="J233" i="87"/>
  <c r="I235" i="87" l="1"/>
  <c r="J235" i="87" s="1"/>
  <c r="J234" i="87"/>
  <c r="I240" i="87"/>
  <c r="J239" i="87"/>
  <c r="I241" i="87" l="1"/>
  <c r="J240" i="87"/>
  <c r="I242" i="87" l="1"/>
  <c r="J241" i="87"/>
  <c r="I243" i="87" l="1"/>
  <c r="J242" i="87"/>
  <c r="I244" i="87" l="1"/>
  <c r="J243" i="87"/>
  <c r="I245" i="87" l="1"/>
  <c r="J245" i="87" s="1"/>
  <c r="J244" i="87"/>
  <c r="J246" i="87" l="1"/>
  <c r="G2" i="79" s="1"/>
  <c r="G6" i="79" s="1"/>
  <c r="K246" i="87" l="1"/>
  <c r="H2" i="79" s="1"/>
  <c r="H6" i="79" s="1"/>
</calcChain>
</file>

<file path=xl/sharedStrings.xml><?xml version="1.0" encoding="utf-8"?>
<sst xmlns="http://schemas.openxmlformats.org/spreadsheetml/2006/main" count="778" uniqueCount="59">
  <si>
    <t>Flat No.</t>
  </si>
  <si>
    <t>Sr. No.</t>
  </si>
  <si>
    <t>Floor No.</t>
  </si>
  <si>
    <t>Sr.</t>
  </si>
  <si>
    <t>Total Flats</t>
  </si>
  <si>
    <t>CA</t>
  </si>
  <si>
    <t>BUA</t>
  </si>
  <si>
    <t>Value</t>
  </si>
  <si>
    <t xml:space="preserve">RV </t>
  </si>
  <si>
    <t>Composition</t>
  </si>
  <si>
    <t xml:space="preserve">Built up Area in 
Sq. Ft. 
</t>
  </si>
  <si>
    <t>3 BHK</t>
  </si>
  <si>
    <t xml:space="preserve">Total </t>
  </si>
  <si>
    <t>2 BHK</t>
  </si>
  <si>
    <t>As per Plan Comp.</t>
  </si>
  <si>
    <t xml:space="preserve">As per Approved Plan / RERA Carpet Area in 
Sq. Ft.                      
</t>
  </si>
  <si>
    <t>Ref</t>
  </si>
  <si>
    <t xml:space="preserve">Total Area in 
Sq. Ft. 
</t>
  </si>
  <si>
    <t>Tower</t>
  </si>
  <si>
    <t>Tower - 5</t>
  </si>
  <si>
    <t>1st</t>
  </si>
  <si>
    <t>Tot 10</t>
  </si>
  <si>
    <t>1 BHK</t>
  </si>
  <si>
    <t>Studio</t>
  </si>
  <si>
    <t xml:space="preserve">Typical -2-4, 6-11, 13-18 &amp; 20 to 25th Flr </t>
  </si>
  <si>
    <t xml:space="preserve">Typical - 5th, 12th, 19th Flr </t>
  </si>
  <si>
    <t>Tot 8</t>
  </si>
  <si>
    <t>Tower - 9</t>
  </si>
  <si>
    <t xml:space="preserve">Typical - 1-4, 6-11, 13-18 &amp; 20-26th Flr </t>
  </si>
  <si>
    <t>Tot - 5</t>
  </si>
  <si>
    <t>4 BHK</t>
  </si>
  <si>
    <t xml:space="preserve">Typical - 5th &amp; 12th Flr </t>
  </si>
  <si>
    <t>Tot - 4</t>
  </si>
  <si>
    <t>Balcony Area in               Sq. Ft.</t>
  </si>
  <si>
    <t xml:space="preserve"> Comp.</t>
  </si>
  <si>
    <t xml:space="preserve">Typical - 19th Flr </t>
  </si>
  <si>
    <t xml:space="preserve">Tower </t>
  </si>
  <si>
    <t>Flat</t>
  </si>
  <si>
    <t>CA  Sq.M.</t>
  </si>
  <si>
    <t>CA Sqf.</t>
  </si>
  <si>
    <t>Tower - 10</t>
  </si>
  <si>
    <t>Tot - 3</t>
  </si>
  <si>
    <t xml:space="preserve"> 4 BHK</t>
  </si>
  <si>
    <t xml:space="preserve">RERA Carpet Area in 
Sq. Ft.                      
</t>
  </si>
  <si>
    <t xml:space="preserve"> RERA Carpet Area in 
Sq. Ft.                      
</t>
  </si>
  <si>
    <r>
      <t xml:space="preserve">Rate per 
Sq. ft. on Total Area 
in </t>
    </r>
    <r>
      <rPr>
        <b/>
        <sz val="7"/>
        <color theme="1"/>
        <rFont val="Rupee Foradian"/>
        <family val="2"/>
      </rPr>
      <t>`</t>
    </r>
    <r>
      <rPr>
        <b/>
        <sz val="7"/>
        <color theme="1"/>
        <rFont val="Arial Narrow"/>
        <family val="2"/>
      </rPr>
      <t xml:space="preserve">
</t>
    </r>
  </si>
  <si>
    <t xml:space="preserve">Studio - 100                                   1 BHK - 100                                             2 BHK -  44                                                                                                                     </t>
  </si>
  <si>
    <r>
      <t xml:space="preserve">Rate per 
Sq. ft. on Total  area 
in </t>
    </r>
    <r>
      <rPr>
        <b/>
        <sz val="7"/>
        <color theme="1"/>
        <rFont val="Rupee Foradian"/>
        <family val="2"/>
      </rPr>
      <t>`</t>
    </r>
    <r>
      <rPr>
        <b/>
        <sz val="7"/>
        <color theme="1"/>
        <rFont val="Arial Narrow"/>
        <family val="2"/>
      </rPr>
      <t xml:space="preserve">
</t>
    </r>
  </si>
  <si>
    <t xml:space="preserve">  3 BHK - 104                                     4 BHK -  23                                                                                                                   </t>
  </si>
  <si>
    <t xml:space="preserve">  3 BHK - 72                                    4 BHK -  52                                                                                                                   </t>
  </si>
  <si>
    <t>Tower - 1</t>
  </si>
  <si>
    <t xml:space="preserve">  3 BHK - 26                                    4 BHK -  75                                                                                                                   </t>
  </si>
  <si>
    <r>
      <t xml:space="preserve">Realizable Value /                   Fair Market Value                        as on date in </t>
    </r>
    <r>
      <rPr>
        <b/>
        <sz val="7"/>
        <color rgb="FF000000"/>
        <rFont val="Rupee Foradian"/>
        <family val="2"/>
      </rPr>
      <t>`</t>
    </r>
    <r>
      <rPr>
        <b/>
        <sz val="7"/>
        <color rgb="FF000000"/>
        <rFont val="Calibri"/>
        <family val="2"/>
      </rPr>
      <t xml:space="preserve">
</t>
    </r>
  </si>
  <si>
    <r>
      <t xml:space="preserve">Final Realizable Value after completion of flat                           (Including Car parking, GST &amp; Other Charges) in </t>
    </r>
    <r>
      <rPr>
        <b/>
        <sz val="7"/>
        <color rgb="FF000000"/>
        <rFont val="Rupee Foradian"/>
        <family val="2"/>
      </rPr>
      <t>`</t>
    </r>
    <r>
      <rPr>
        <b/>
        <sz val="7"/>
        <color rgb="FF000000"/>
        <rFont val="Calibri"/>
        <family val="2"/>
      </rPr>
      <t xml:space="preserve">
</t>
    </r>
  </si>
  <si>
    <r>
      <t xml:space="preserve">Cost of Construction                                 in </t>
    </r>
    <r>
      <rPr>
        <b/>
        <sz val="7"/>
        <color theme="1"/>
        <rFont val="Rupee Foradian"/>
        <family val="2"/>
      </rPr>
      <t>`</t>
    </r>
  </si>
  <si>
    <r>
      <t xml:space="preserve"> Expected Rent per month (After Completion)               in </t>
    </r>
    <r>
      <rPr>
        <b/>
        <sz val="7"/>
        <color rgb="FF000000"/>
        <rFont val="Rupee Foradian"/>
        <family val="2"/>
      </rPr>
      <t>`</t>
    </r>
    <r>
      <rPr>
        <b/>
        <sz val="7"/>
        <color rgb="FF000000"/>
        <rFont val="Arial Narrow"/>
        <family val="2"/>
      </rPr>
      <t xml:space="preserve"> </t>
    </r>
  </si>
  <si>
    <t xml:space="preserve">  Expected Rent per month (After Completion)               in `  </t>
  </si>
  <si>
    <r>
      <t xml:space="preserve">Cost of Construction                                 in </t>
    </r>
    <r>
      <rPr>
        <b/>
        <sz val="7"/>
        <color rgb="FF000000"/>
        <rFont val="Rupee Foradian"/>
        <family val="2"/>
      </rPr>
      <t>`</t>
    </r>
  </si>
  <si>
    <r>
      <t xml:space="preserve">  Expected Rent per month (After Completion)               in </t>
    </r>
    <r>
      <rPr>
        <b/>
        <sz val="7"/>
        <color rgb="FF000000"/>
        <rFont val="Rupee Foradian"/>
        <family val="2"/>
      </rPr>
      <t>`</t>
    </r>
    <r>
      <rPr>
        <b/>
        <sz val="7"/>
        <color rgb="FF000000"/>
        <rFont val="Arial Narrow"/>
        <family val="2"/>
      </rPr>
      <t xml:space="preserve">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</si>
</sst>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3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Arial Narrow"/>
      <family val="2"/>
    </font>
    <font>
      <sz val="11"/>
      <color rgb="FF333333"/>
      <name val="Open Sans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0"/>
      <color rgb="FF000000"/>
      <name val="Arial Narrow"/>
      <family val="2"/>
    </font>
    <font>
      <sz val="10"/>
      <color rgb="FFFF0000"/>
      <name val="Arial Narrow"/>
      <family val="2"/>
    </font>
    <font>
      <b/>
      <sz val="11"/>
      <color theme="1"/>
      <name val="Arial Narrow"/>
      <family val="2"/>
    </font>
    <font>
      <sz val="8"/>
      <name val="Calibri"/>
      <family val="2"/>
      <scheme val="minor"/>
    </font>
    <font>
      <b/>
      <sz val="12"/>
      <color theme="1"/>
      <name val="Arial Narrow"/>
      <family val="2"/>
    </font>
    <font>
      <b/>
      <sz val="12"/>
      <color theme="1"/>
      <name val="Calibri"/>
      <family val="2"/>
      <scheme val="minor"/>
    </font>
    <font>
      <sz val="9"/>
      <color theme="1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sz val="11"/>
      <name val="Arial Narrow"/>
      <family val="2"/>
    </font>
    <font>
      <sz val="11"/>
      <color rgb="FFFF0000"/>
      <name val="Arial Narrow"/>
      <family val="2"/>
    </font>
    <font>
      <b/>
      <sz val="12"/>
      <color rgb="FFFF0000"/>
      <name val="Arial Narrow"/>
      <family val="2"/>
    </font>
    <font>
      <b/>
      <sz val="11"/>
      <color rgb="FFFFFFFF"/>
      <name val="Open Sans"/>
      <family val="2"/>
    </font>
    <font>
      <sz val="11"/>
      <color rgb="FF333333"/>
      <name val="Arial Narrow"/>
      <family val="2"/>
    </font>
    <font>
      <b/>
      <sz val="14"/>
      <color theme="1"/>
      <name val="Arial Narrow"/>
      <family val="2"/>
    </font>
    <font>
      <b/>
      <sz val="11"/>
      <color rgb="FFFFFFFF"/>
      <name val="Arial Narrow"/>
      <family val="2"/>
    </font>
    <font>
      <sz val="10"/>
      <color rgb="FF333333"/>
      <name val="Arial Narrow"/>
      <family val="2"/>
    </font>
    <font>
      <b/>
      <sz val="11"/>
      <color theme="1"/>
      <name val="Calibri"/>
      <family val="2"/>
      <scheme val="minor"/>
    </font>
    <font>
      <b/>
      <sz val="7"/>
      <color theme="1"/>
      <name val="Arial Narrow"/>
      <family val="2"/>
    </font>
    <font>
      <b/>
      <sz val="7"/>
      <color theme="1"/>
      <name val="Rupee Foradian"/>
      <family val="2"/>
    </font>
    <font>
      <sz val="10"/>
      <color theme="1"/>
      <name val="Calibri"/>
      <family val="2"/>
      <scheme val="minor"/>
    </font>
    <font>
      <b/>
      <sz val="9"/>
      <color theme="1"/>
      <name val="Arial Narrow"/>
      <family val="2"/>
    </font>
    <font>
      <sz val="10"/>
      <color rgb="FFFF0000"/>
      <name val="Calibri"/>
      <family val="2"/>
      <scheme val="minor"/>
    </font>
    <font>
      <sz val="9"/>
      <color rgb="FF000000"/>
      <name val="Arial Narrow"/>
      <family val="2"/>
    </font>
    <font>
      <sz val="8"/>
      <color rgb="FF000000"/>
      <name val="Arial Narrow"/>
      <family val="2"/>
    </font>
    <font>
      <b/>
      <sz val="7"/>
      <color rgb="FF000000"/>
      <name val="Arial Narrow"/>
      <family val="2"/>
    </font>
    <font>
      <b/>
      <sz val="7"/>
      <color rgb="FF000000"/>
      <name val="Rupee Foradian"/>
      <family val="2"/>
    </font>
    <font>
      <b/>
      <sz val="7"/>
      <color rgb="FF000000"/>
      <name val="Calibri"/>
      <family val="2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rgb="FF000000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109">
    <xf numFmtId="0" fontId="0" fillId="0" borderId="0" xfId="0"/>
    <xf numFmtId="0" fontId="2" fillId="0" borderId="0" xfId="0" applyFont="1"/>
    <xf numFmtId="1" fontId="0" fillId="0" borderId="0" xfId="0" applyNumberFormat="1"/>
    <xf numFmtId="0" fontId="3" fillId="0" borderId="0" xfId="0" applyFont="1" applyAlignment="1">
      <alignment horizontal="center"/>
    </xf>
    <xf numFmtId="0" fontId="6" fillId="0" borderId="0" xfId="0" applyFont="1"/>
    <xf numFmtId="0" fontId="2" fillId="0" borderId="0" xfId="0" applyFont="1" applyAlignment="1">
      <alignment horizontal="center" vertical="center"/>
    </xf>
    <xf numFmtId="43" fontId="2" fillId="0" borderId="0" xfId="0" applyNumberFormat="1" applyFont="1" applyAlignment="1">
      <alignment horizontal="center" vertical="center"/>
    </xf>
    <xf numFmtId="1" fontId="8" fillId="0" borderId="0" xfId="0" applyNumberFormat="1" applyFont="1"/>
    <xf numFmtId="1" fontId="6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4" fillId="0" borderId="0" xfId="0" applyFont="1" applyAlignment="1">
      <alignment vertical="top" wrapText="1"/>
    </xf>
    <xf numFmtId="43" fontId="9" fillId="0" borderId="2" xfId="0" applyNumberFormat="1" applyFont="1" applyBorder="1" applyAlignment="1">
      <alignment horizontal="center"/>
    </xf>
    <xf numFmtId="43" fontId="2" fillId="0" borderId="0" xfId="0" applyNumberFormat="1" applyFont="1"/>
    <xf numFmtId="43" fontId="10" fillId="0" borderId="1" xfId="0" applyNumberFormat="1" applyFont="1" applyBorder="1" applyAlignment="1">
      <alignment horizontal="left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43" fontId="2" fillId="0" borderId="0" xfId="1" applyFont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43" fontId="7" fillId="0" borderId="0" xfId="0" applyNumberFormat="1" applyFont="1" applyAlignment="1">
      <alignment horizontal="center" vertical="center"/>
    </xf>
    <xf numFmtId="43" fontId="7" fillId="0" borderId="0" xfId="1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1" fontId="6" fillId="0" borderId="0" xfId="0" applyNumberFormat="1" applyFont="1" applyAlignment="1">
      <alignment horizontal="center" vertical="center"/>
    </xf>
    <xf numFmtId="43" fontId="10" fillId="0" borderId="0" xfId="0" applyNumberFormat="1" applyFont="1" applyAlignment="1">
      <alignment horizontal="center" vertical="center"/>
    </xf>
    <xf numFmtId="43" fontId="2" fillId="0" borderId="0" xfId="1" applyFont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1" fontId="10" fillId="0" borderId="0" xfId="0" applyNumberFormat="1" applyFont="1" applyAlignment="1">
      <alignment horizontal="center" vertical="center"/>
    </xf>
    <xf numFmtId="164" fontId="10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1" fontId="13" fillId="0" borderId="0" xfId="0" applyNumberFormat="1" applyFont="1" applyAlignment="1">
      <alignment horizontal="center" vertical="center"/>
    </xf>
    <xf numFmtId="43" fontId="20" fillId="0" borderId="0" xfId="1" applyFont="1" applyBorder="1" applyAlignment="1">
      <alignment horizontal="center" vertical="center"/>
    </xf>
    <xf numFmtId="43" fontId="7" fillId="0" borderId="0" xfId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3" fillId="0" borderId="0" xfId="0" applyFont="1"/>
    <xf numFmtId="0" fontId="3" fillId="0" borderId="0" xfId="0" applyFont="1"/>
    <xf numFmtId="0" fontId="24" fillId="0" borderId="0" xfId="0" applyFont="1" applyAlignment="1">
      <alignment horizontal="left" vertical="top" wrapText="1"/>
    </xf>
    <xf numFmtId="0" fontId="22" fillId="0" borderId="0" xfId="0" applyFont="1" applyAlignment="1">
      <alignment horizontal="center" vertical="center" wrapText="1"/>
    </xf>
    <xf numFmtId="1" fontId="3" fillId="0" borderId="0" xfId="0" applyNumberFormat="1" applyFont="1" applyAlignment="1">
      <alignment horizontal="center" vertical="center"/>
    </xf>
    <xf numFmtId="0" fontId="22" fillId="0" borderId="0" xfId="0" applyFont="1" applyAlignment="1">
      <alignment horizontal="left" vertical="top" wrapText="1"/>
    </xf>
    <xf numFmtId="0" fontId="22" fillId="0" borderId="0" xfId="0" applyFont="1" applyAlignment="1">
      <alignment horizontal="center" vertical="top" wrapText="1"/>
    </xf>
    <xf numFmtId="1" fontId="3" fillId="0" borderId="0" xfId="0" applyNumberFormat="1" applyFont="1"/>
    <xf numFmtId="0" fontId="11" fillId="0" borderId="0" xfId="0" applyFont="1" applyAlignment="1">
      <alignment horizontal="center" vertical="center"/>
    </xf>
    <xf numFmtId="0" fontId="11" fillId="0" borderId="0" xfId="0" applyFont="1"/>
    <xf numFmtId="0" fontId="25" fillId="0" borderId="0" xfId="0" applyFont="1" applyAlignment="1">
      <alignment horizontal="center" vertical="center" wrapText="1"/>
    </xf>
    <xf numFmtId="0" fontId="21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10" fillId="0" borderId="0" xfId="0" applyFont="1"/>
    <xf numFmtId="0" fontId="8" fillId="0" borderId="0" xfId="0" applyFont="1"/>
    <xf numFmtId="1" fontId="16" fillId="0" borderId="0" xfId="0" applyNumberFormat="1" applyFont="1" applyAlignment="1">
      <alignment vertical="center"/>
    </xf>
    <xf numFmtId="0" fontId="6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8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1" fontId="16" fillId="0" borderId="0" xfId="0" applyNumberFormat="1" applyFont="1" applyAlignment="1">
      <alignment horizontal="center" vertical="center"/>
    </xf>
    <xf numFmtId="43" fontId="0" fillId="0" borderId="0" xfId="1" applyFont="1"/>
    <xf numFmtId="43" fontId="0" fillId="0" borderId="0" xfId="0" applyNumberFormat="1"/>
    <xf numFmtId="1" fontId="17" fillId="0" borderId="1" xfId="0" applyNumberFormat="1" applyFont="1" applyBorder="1" applyAlignment="1">
      <alignment horizontal="center" vertical="center"/>
    </xf>
    <xf numFmtId="1" fontId="17" fillId="0" borderId="2" xfId="0" applyNumberFormat="1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43" fontId="0" fillId="0" borderId="0" xfId="0" applyNumberFormat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164" fontId="2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0" fontId="27" fillId="0" borderId="3" xfId="0" applyFont="1" applyBorder="1" applyAlignment="1">
      <alignment horizontal="center" vertical="center" wrapText="1"/>
    </xf>
    <xf numFmtId="0" fontId="27" fillId="0" borderId="4" xfId="0" applyFont="1" applyBorder="1" applyAlignment="1">
      <alignment horizontal="center" vertical="center" wrapText="1"/>
    </xf>
    <xf numFmtId="164" fontId="6" fillId="0" borderId="1" xfId="1" applyNumberFormat="1" applyFont="1" applyBorder="1" applyAlignment="1">
      <alignment horizontal="left"/>
    </xf>
    <xf numFmtId="43" fontId="29" fillId="0" borderId="1" xfId="1" applyFont="1" applyBorder="1"/>
    <xf numFmtId="2" fontId="6" fillId="0" borderId="0" xfId="0" applyNumberFormat="1" applyFont="1"/>
    <xf numFmtId="0" fontId="29" fillId="0" borderId="0" xfId="0" applyFont="1"/>
    <xf numFmtId="43" fontId="29" fillId="0" borderId="0" xfId="1" applyFont="1"/>
    <xf numFmtId="0" fontId="15" fillId="0" borderId="1" xfId="0" applyFont="1" applyBorder="1" applyAlignment="1">
      <alignment horizontal="center"/>
    </xf>
    <xf numFmtId="1" fontId="15" fillId="0" borderId="1" xfId="0" applyNumberFormat="1" applyFont="1" applyBorder="1" applyAlignment="1">
      <alignment horizontal="center" vertical="center"/>
    </xf>
    <xf numFmtId="1" fontId="15" fillId="0" borderId="1" xfId="0" applyNumberFormat="1" applyFont="1" applyBorder="1" applyAlignment="1">
      <alignment horizontal="center"/>
    </xf>
    <xf numFmtId="0" fontId="15" fillId="0" borderId="1" xfId="0" applyFont="1" applyBorder="1" applyAlignment="1">
      <alignment horizontal="center" vertical="center"/>
    </xf>
    <xf numFmtId="1" fontId="30" fillId="0" borderId="1" xfId="0" applyNumberFormat="1" applyFont="1" applyBorder="1" applyAlignment="1">
      <alignment horizontal="center"/>
    </xf>
    <xf numFmtId="43" fontId="0" fillId="0" borderId="1" xfId="1" applyFont="1" applyBorder="1" applyAlignment="1">
      <alignment horizontal="center" vertical="center"/>
    </xf>
    <xf numFmtId="0" fontId="31" fillId="0" borderId="0" xfId="0" applyFont="1"/>
    <xf numFmtId="0" fontId="30" fillId="2" borderId="0" xfId="0" applyFont="1" applyFill="1" applyAlignment="1">
      <alignment horizontal="center" vertical="center"/>
    </xf>
    <xf numFmtId="0" fontId="32" fillId="0" borderId="0" xfId="0" applyFont="1" applyAlignment="1">
      <alignment horizontal="center" vertical="center"/>
    </xf>
    <xf numFmtId="1" fontId="15" fillId="0" borderId="0" xfId="0" applyNumberFormat="1" applyFont="1" applyAlignment="1">
      <alignment horizontal="center" vertical="center"/>
    </xf>
    <xf numFmtId="2" fontId="0" fillId="0" borderId="0" xfId="0" applyNumberFormat="1"/>
    <xf numFmtId="0" fontId="33" fillId="0" borderId="1" xfId="0" applyFont="1" applyBorder="1" applyAlignment="1">
      <alignment horizontal="center" vertical="center"/>
    </xf>
    <xf numFmtId="164" fontId="30" fillId="0" borderId="1" xfId="1" applyNumberFormat="1" applyFont="1" applyBorder="1" applyAlignment="1">
      <alignment horizontal="left"/>
    </xf>
    <xf numFmtId="164" fontId="6" fillId="0" borderId="1" xfId="1" applyNumberFormat="1" applyFont="1" applyFill="1" applyBorder="1" applyAlignment="1">
      <alignment horizontal="left"/>
    </xf>
    <xf numFmtId="43" fontId="29" fillId="0" borderId="1" xfId="1" applyFont="1" applyFill="1" applyBorder="1"/>
    <xf numFmtId="43" fontId="29" fillId="0" borderId="0" xfId="1" applyFont="1" applyFill="1"/>
    <xf numFmtId="43" fontId="14" fillId="0" borderId="1" xfId="1" applyFont="1" applyBorder="1" applyAlignment="1">
      <alignment horizontal="center" vertical="center"/>
    </xf>
    <xf numFmtId="0" fontId="34" fillId="0" borderId="1" xfId="0" applyFont="1" applyBorder="1" applyAlignment="1">
      <alignment horizontal="center" vertical="center" wrapText="1"/>
    </xf>
    <xf numFmtId="0" fontId="34" fillId="3" borderId="2" xfId="0" applyFont="1" applyFill="1" applyBorder="1" applyAlignment="1">
      <alignment horizontal="center" vertical="center" wrapText="1"/>
    </xf>
    <xf numFmtId="43" fontId="34" fillId="0" borderId="2" xfId="0" applyNumberFormat="1" applyFont="1" applyBorder="1" applyAlignment="1">
      <alignment horizontal="center" vertical="center" wrapText="1"/>
    </xf>
    <xf numFmtId="0" fontId="27" fillId="0" borderId="2" xfId="0" applyFont="1" applyBorder="1" applyAlignment="1">
      <alignment horizontal="center" vertical="center" wrapText="1"/>
    </xf>
    <xf numFmtId="164" fontId="15" fillId="0" borderId="1" xfId="1" applyNumberFormat="1" applyFont="1" applyBorder="1" applyAlignment="1">
      <alignment horizontal="center"/>
    </xf>
    <xf numFmtId="164" fontId="15" fillId="0" borderId="1" xfId="1" applyNumberFormat="1" applyFont="1" applyBorder="1" applyAlignment="1">
      <alignment horizontal="center" vertical="top" wrapText="1"/>
    </xf>
    <xf numFmtId="164" fontId="15" fillId="0" borderId="1" xfId="1" applyNumberFormat="1" applyFont="1" applyFill="1" applyBorder="1" applyAlignment="1">
      <alignment horizontal="center"/>
    </xf>
    <xf numFmtId="164" fontId="30" fillId="0" borderId="1" xfId="1" applyNumberFormat="1" applyFont="1" applyFill="1" applyBorder="1" applyAlignment="1">
      <alignment horizontal="center"/>
    </xf>
    <xf numFmtId="43" fontId="37" fillId="0" borderId="1" xfId="1" applyFont="1" applyBorder="1"/>
    <xf numFmtId="0" fontId="34" fillId="0" borderId="2" xfId="0" applyFont="1" applyBorder="1" applyAlignment="1">
      <alignment horizontal="center" vertical="center" wrapText="1"/>
    </xf>
    <xf numFmtId="164" fontId="30" fillId="0" borderId="1" xfId="1" applyNumberFormat="1" applyFont="1" applyFill="1" applyBorder="1" applyAlignment="1">
      <alignment horizontal="left"/>
    </xf>
    <xf numFmtId="43" fontId="1" fillId="0" borderId="0" xfId="1" applyFont="1"/>
    <xf numFmtId="164" fontId="0" fillId="0" borderId="0" xfId="0" applyNumberFormat="1"/>
    <xf numFmtId="0" fontId="30" fillId="0" borderId="1" xfId="0" applyFont="1" applyBorder="1" applyAlignment="1">
      <alignment horizontal="center"/>
    </xf>
    <xf numFmtId="0" fontId="30" fillId="0" borderId="5" xfId="0" applyFont="1" applyBorder="1" applyAlignment="1">
      <alignment horizontal="center"/>
    </xf>
    <xf numFmtId="0" fontId="30" fillId="0" borderId="6" xfId="0" applyFont="1" applyBorder="1" applyAlignment="1">
      <alignment horizontal="center"/>
    </xf>
    <xf numFmtId="0" fontId="30" fillId="0" borderId="2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30" fillId="2" borderId="0" xfId="0" applyFont="1" applyFill="1" applyAlignment="1">
      <alignment horizontal="left" vertical="center"/>
    </xf>
    <xf numFmtId="0" fontId="30" fillId="0" borderId="0" xfId="0" applyFont="1" applyAlignment="1">
      <alignment horizontal="left" vertical="center"/>
    </xf>
  </cellXfs>
  <cellStyles count="4">
    <cellStyle name="Comma" xfId="1" builtinId="3"/>
    <cellStyle name="Comma 2" xfId="3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161925</xdr:rowOff>
    </xdr:from>
    <xdr:to>
      <xdr:col>23</xdr:col>
      <xdr:colOff>287719</xdr:colOff>
      <xdr:row>22</xdr:row>
      <xdr:rowOff>124346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2825169-D1D1-B33C-E92C-74F57F0B24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000125"/>
          <a:ext cx="14108494" cy="373432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28</xdr:col>
      <xdr:colOff>383408</xdr:colOff>
      <xdr:row>61</xdr:row>
      <xdr:rowOff>48542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1CCE8D9-7F26-5184-C7EF-276F5C82CB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6286500"/>
          <a:ext cx="17252183" cy="6573167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61</xdr:row>
      <xdr:rowOff>28575</xdr:rowOff>
    </xdr:from>
    <xdr:to>
      <xdr:col>28</xdr:col>
      <xdr:colOff>564400</xdr:colOff>
      <xdr:row>95</xdr:row>
      <xdr:rowOff>29573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6BD7A5E-AF27-3A80-B73B-A80110A482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7150" y="12839700"/>
          <a:ext cx="17376025" cy="71542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52"/>
  <sheetViews>
    <sheetView topLeftCell="A247" zoomScale="175" zoomScaleNormal="175" workbookViewId="0">
      <selection activeCell="J182" sqref="J182"/>
    </sheetView>
  </sheetViews>
  <sheetFormatPr defaultRowHeight="15" x14ac:dyDescent="0.25"/>
  <cols>
    <col min="1" max="1" width="4" style="4" customWidth="1"/>
    <col min="2" max="2" width="5.42578125" style="49" customWidth="1"/>
    <col min="3" max="3" width="5.140625" style="49" customWidth="1"/>
    <col min="4" max="4" width="5.7109375" style="46" customWidth="1"/>
    <col min="5" max="5" width="7.140625" style="68" customWidth="1"/>
    <col min="6" max="6" width="6.28515625" style="68" customWidth="1"/>
    <col min="7" max="7" width="6.140625" style="68" customWidth="1"/>
    <col min="8" max="8" width="6.5703125" style="69" customWidth="1"/>
    <col min="9" max="9" width="6.42578125" style="69" customWidth="1"/>
    <col min="10" max="10" width="11.140625" style="69" customWidth="1"/>
    <col min="11" max="11" width="11.28515625" style="69" customWidth="1"/>
    <col min="12" max="12" width="7.28515625" style="70" customWidth="1"/>
    <col min="13" max="13" width="10.7109375" customWidth="1"/>
    <col min="14" max="14" width="16" style="1" customWidth="1"/>
    <col min="15" max="15" width="11.28515625" customWidth="1"/>
    <col min="16" max="16" width="9.5703125" customWidth="1"/>
    <col min="17" max="17" width="9.28515625" style="1" customWidth="1"/>
    <col min="20" max="21" width="14.85546875" customWidth="1"/>
    <col min="27" max="27" width="16.140625" customWidth="1"/>
  </cols>
  <sheetData>
    <row r="1" spans="1:18" ht="45.75" customHeight="1" x14ac:dyDescent="0.25">
      <c r="A1" s="64" t="s">
        <v>1</v>
      </c>
      <c r="B1" s="64" t="s">
        <v>0</v>
      </c>
      <c r="C1" s="65" t="s">
        <v>2</v>
      </c>
      <c r="D1" s="65" t="s">
        <v>34</v>
      </c>
      <c r="E1" s="65" t="s">
        <v>44</v>
      </c>
      <c r="F1" s="65" t="s">
        <v>33</v>
      </c>
      <c r="G1" s="65" t="s">
        <v>17</v>
      </c>
      <c r="H1" s="65" t="s">
        <v>10</v>
      </c>
      <c r="I1" s="64" t="s">
        <v>45</v>
      </c>
      <c r="J1" s="88" t="s">
        <v>52</v>
      </c>
      <c r="K1" s="89" t="s">
        <v>53</v>
      </c>
      <c r="L1" s="90" t="s">
        <v>55</v>
      </c>
      <c r="M1" s="91" t="s">
        <v>54</v>
      </c>
    </row>
    <row r="2" spans="1:18" s="47" customFormat="1" x14ac:dyDescent="0.25">
      <c r="A2" s="71">
        <v>1</v>
      </c>
      <c r="B2" s="72">
        <v>101</v>
      </c>
      <c r="C2" s="73">
        <v>1</v>
      </c>
      <c r="D2" s="82" t="s">
        <v>13</v>
      </c>
      <c r="E2" s="72">
        <v>743</v>
      </c>
      <c r="F2" s="72">
        <v>67</v>
      </c>
      <c r="G2" s="74">
        <f>E2+F2</f>
        <v>810</v>
      </c>
      <c r="H2" s="73">
        <f>G2*1.1</f>
        <v>891.00000000000011</v>
      </c>
      <c r="I2" s="71">
        <v>38500</v>
      </c>
      <c r="J2" s="66">
        <f>G2*I2</f>
        <v>31185000</v>
      </c>
      <c r="K2" s="92">
        <f>ROUND(J2*1.08,0)</f>
        <v>33679800</v>
      </c>
      <c r="L2" s="93">
        <f>MROUND((K2*0.03/12),500)</f>
        <v>84000</v>
      </c>
      <c r="M2" s="94">
        <f>H2*3500</f>
        <v>3118500.0000000005</v>
      </c>
      <c r="N2" s="62"/>
      <c r="O2" s="48">
        <f>J2/H2</f>
        <v>34999.999999999993</v>
      </c>
      <c r="Q2" s="7"/>
      <c r="R2" s="7"/>
    </row>
    <row r="3" spans="1:18" s="47" customFormat="1" x14ac:dyDescent="0.25">
      <c r="A3" s="71">
        <v>2</v>
      </c>
      <c r="B3" s="72">
        <v>102</v>
      </c>
      <c r="C3" s="73">
        <v>1</v>
      </c>
      <c r="D3" s="82" t="s">
        <v>13</v>
      </c>
      <c r="E3" s="72">
        <v>743</v>
      </c>
      <c r="F3" s="72">
        <v>67</v>
      </c>
      <c r="G3" s="74">
        <f t="shared" ref="G3:G64" si="0">E3+F3</f>
        <v>810</v>
      </c>
      <c r="H3" s="73">
        <f t="shared" ref="H3:H64" si="1">G3*1.1</f>
        <v>891.00000000000011</v>
      </c>
      <c r="I3" s="71">
        <f t="shared" ref="I3:I15" si="2">I2</f>
        <v>38500</v>
      </c>
      <c r="J3" s="66">
        <f t="shared" ref="J3:J66" si="3">G3*I3</f>
        <v>31185000</v>
      </c>
      <c r="K3" s="92">
        <f t="shared" ref="K3:K66" si="4">ROUND(J3*1.08,0)</f>
        <v>33679800</v>
      </c>
      <c r="L3" s="93">
        <f t="shared" ref="L3:L66" si="5">MROUND((K3*0.03/12),500)</f>
        <v>84000</v>
      </c>
      <c r="M3" s="94">
        <f t="shared" ref="M3:M66" si="6">H3*3500</f>
        <v>3118500.0000000005</v>
      </c>
      <c r="N3" s="63"/>
      <c r="O3" s="48"/>
      <c r="Q3" s="7"/>
      <c r="R3" s="7"/>
    </row>
    <row r="4" spans="1:18" x14ac:dyDescent="0.25">
      <c r="A4" s="71">
        <v>3</v>
      </c>
      <c r="B4" s="72">
        <v>103</v>
      </c>
      <c r="C4" s="73">
        <v>1</v>
      </c>
      <c r="D4" s="82" t="s">
        <v>22</v>
      </c>
      <c r="E4" s="72">
        <v>382</v>
      </c>
      <c r="F4" s="72">
        <v>27</v>
      </c>
      <c r="G4" s="74">
        <f t="shared" si="0"/>
        <v>409</v>
      </c>
      <c r="H4" s="73">
        <f t="shared" si="1"/>
        <v>449.90000000000003</v>
      </c>
      <c r="I4" s="71">
        <f t="shared" si="2"/>
        <v>38500</v>
      </c>
      <c r="J4" s="66">
        <f t="shared" si="3"/>
        <v>15746500</v>
      </c>
      <c r="K4" s="92">
        <f t="shared" si="4"/>
        <v>17006220</v>
      </c>
      <c r="L4" s="93">
        <f t="shared" si="5"/>
        <v>42500</v>
      </c>
      <c r="M4" s="94">
        <f t="shared" si="6"/>
        <v>1574650.0000000002</v>
      </c>
      <c r="N4" s="63"/>
      <c r="O4" s="8"/>
      <c r="Q4" s="2"/>
      <c r="R4" s="2"/>
    </row>
    <row r="5" spans="1:18" x14ac:dyDescent="0.25">
      <c r="A5" s="71">
        <v>4</v>
      </c>
      <c r="B5" s="72">
        <v>104</v>
      </c>
      <c r="C5" s="73">
        <v>1</v>
      </c>
      <c r="D5" s="82" t="s">
        <v>23</v>
      </c>
      <c r="E5" s="72">
        <v>393</v>
      </c>
      <c r="F5" s="72">
        <v>39</v>
      </c>
      <c r="G5" s="74">
        <f t="shared" si="0"/>
        <v>432</v>
      </c>
      <c r="H5" s="73">
        <f t="shared" si="1"/>
        <v>475.20000000000005</v>
      </c>
      <c r="I5" s="71">
        <f t="shared" si="2"/>
        <v>38500</v>
      </c>
      <c r="J5" s="66">
        <f t="shared" si="3"/>
        <v>16632000</v>
      </c>
      <c r="K5" s="92">
        <f t="shared" si="4"/>
        <v>17962560</v>
      </c>
      <c r="L5" s="93">
        <f t="shared" si="5"/>
        <v>45000</v>
      </c>
      <c r="M5" s="94">
        <f t="shared" si="6"/>
        <v>1663200.0000000002</v>
      </c>
      <c r="N5" s="63"/>
      <c r="O5" s="8"/>
      <c r="Q5" s="2"/>
      <c r="R5" s="2"/>
    </row>
    <row r="6" spans="1:18" x14ac:dyDescent="0.25">
      <c r="A6" s="71">
        <v>5</v>
      </c>
      <c r="B6" s="72">
        <v>105</v>
      </c>
      <c r="C6" s="73">
        <v>1</v>
      </c>
      <c r="D6" s="82" t="s">
        <v>22</v>
      </c>
      <c r="E6" s="72">
        <v>382</v>
      </c>
      <c r="F6" s="72">
        <v>27</v>
      </c>
      <c r="G6" s="74">
        <f t="shared" si="0"/>
        <v>409</v>
      </c>
      <c r="H6" s="73">
        <f t="shared" si="1"/>
        <v>449.90000000000003</v>
      </c>
      <c r="I6" s="71">
        <f t="shared" si="2"/>
        <v>38500</v>
      </c>
      <c r="J6" s="66">
        <f t="shared" si="3"/>
        <v>15746500</v>
      </c>
      <c r="K6" s="92">
        <f t="shared" si="4"/>
        <v>17006220</v>
      </c>
      <c r="L6" s="93">
        <f t="shared" si="5"/>
        <v>42500</v>
      </c>
      <c r="M6" s="94">
        <f t="shared" si="6"/>
        <v>1574650.0000000002</v>
      </c>
      <c r="N6" s="63"/>
      <c r="O6" s="8"/>
      <c r="Q6" s="2"/>
      <c r="R6" s="2"/>
    </row>
    <row r="7" spans="1:18" x14ac:dyDescent="0.25">
      <c r="A7" s="71">
        <v>6</v>
      </c>
      <c r="B7" s="72">
        <v>106</v>
      </c>
      <c r="C7" s="73">
        <v>1</v>
      </c>
      <c r="D7" s="82" t="s">
        <v>23</v>
      </c>
      <c r="E7" s="72">
        <v>393</v>
      </c>
      <c r="F7" s="72">
        <v>39</v>
      </c>
      <c r="G7" s="74">
        <f t="shared" si="0"/>
        <v>432</v>
      </c>
      <c r="H7" s="73">
        <f t="shared" si="1"/>
        <v>475.20000000000005</v>
      </c>
      <c r="I7" s="71">
        <f>I6</f>
        <v>38500</v>
      </c>
      <c r="J7" s="66">
        <f t="shared" si="3"/>
        <v>16632000</v>
      </c>
      <c r="K7" s="92">
        <f t="shared" si="4"/>
        <v>17962560</v>
      </c>
      <c r="L7" s="93">
        <f t="shared" si="5"/>
        <v>45000</v>
      </c>
      <c r="M7" s="94">
        <f t="shared" si="6"/>
        <v>1663200.0000000002</v>
      </c>
      <c r="N7" s="63"/>
      <c r="O7" s="8"/>
      <c r="Q7" s="2"/>
      <c r="R7" s="2"/>
    </row>
    <row r="8" spans="1:18" x14ac:dyDescent="0.25">
      <c r="A8" s="71">
        <v>7</v>
      </c>
      <c r="B8" s="72">
        <v>107</v>
      </c>
      <c r="C8" s="73">
        <v>1</v>
      </c>
      <c r="D8" s="82" t="s">
        <v>23</v>
      </c>
      <c r="E8" s="72">
        <v>393</v>
      </c>
      <c r="F8" s="72">
        <v>39</v>
      </c>
      <c r="G8" s="74">
        <f t="shared" si="0"/>
        <v>432</v>
      </c>
      <c r="H8" s="73">
        <f t="shared" si="1"/>
        <v>475.20000000000005</v>
      </c>
      <c r="I8" s="71">
        <f>I7</f>
        <v>38500</v>
      </c>
      <c r="J8" s="66">
        <f t="shared" si="3"/>
        <v>16632000</v>
      </c>
      <c r="K8" s="92">
        <f t="shared" si="4"/>
        <v>17962560</v>
      </c>
      <c r="L8" s="93">
        <f t="shared" si="5"/>
        <v>45000</v>
      </c>
      <c r="M8" s="94">
        <f t="shared" si="6"/>
        <v>1663200.0000000002</v>
      </c>
      <c r="N8" s="63"/>
      <c r="O8" s="8"/>
      <c r="Q8" s="2"/>
      <c r="R8" s="2"/>
    </row>
    <row r="9" spans="1:18" x14ac:dyDescent="0.25">
      <c r="A9" s="71">
        <v>8</v>
      </c>
      <c r="B9" s="72">
        <v>108</v>
      </c>
      <c r="C9" s="73">
        <v>1</v>
      </c>
      <c r="D9" s="82" t="s">
        <v>22</v>
      </c>
      <c r="E9" s="72">
        <v>382</v>
      </c>
      <c r="F9" s="72">
        <v>27</v>
      </c>
      <c r="G9" s="74">
        <f t="shared" si="0"/>
        <v>409</v>
      </c>
      <c r="H9" s="73">
        <f t="shared" si="1"/>
        <v>449.90000000000003</v>
      </c>
      <c r="I9" s="71">
        <f>I8</f>
        <v>38500</v>
      </c>
      <c r="J9" s="66">
        <f t="shared" si="3"/>
        <v>15746500</v>
      </c>
      <c r="K9" s="92">
        <f t="shared" si="4"/>
        <v>17006220</v>
      </c>
      <c r="L9" s="93">
        <f t="shared" si="5"/>
        <v>42500</v>
      </c>
      <c r="M9" s="94">
        <f t="shared" si="6"/>
        <v>1574650.0000000002</v>
      </c>
      <c r="N9" s="63"/>
      <c r="O9" s="8"/>
      <c r="Q9" s="2"/>
      <c r="R9" s="2"/>
    </row>
    <row r="10" spans="1:18" x14ac:dyDescent="0.25">
      <c r="A10" s="71">
        <v>9</v>
      </c>
      <c r="B10" s="72">
        <v>109</v>
      </c>
      <c r="C10" s="73">
        <v>1</v>
      </c>
      <c r="D10" s="82" t="s">
        <v>22</v>
      </c>
      <c r="E10" s="72">
        <v>382</v>
      </c>
      <c r="F10" s="72">
        <v>28</v>
      </c>
      <c r="G10" s="74">
        <f t="shared" si="0"/>
        <v>410</v>
      </c>
      <c r="H10" s="73">
        <f t="shared" si="1"/>
        <v>451.00000000000006</v>
      </c>
      <c r="I10" s="71">
        <f>I9</f>
        <v>38500</v>
      </c>
      <c r="J10" s="66">
        <f t="shared" si="3"/>
        <v>15785000</v>
      </c>
      <c r="K10" s="92">
        <f t="shared" si="4"/>
        <v>17047800</v>
      </c>
      <c r="L10" s="93">
        <f t="shared" si="5"/>
        <v>42500</v>
      </c>
      <c r="M10" s="94">
        <f t="shared" si="6"/>
        <v>1578500.0000000002</v>
      </c>
      <c r="N10" s="63"/>
      <c r="O10" s="8"/>
      <c r="Q10" s="2"/>
      <c r="R10" s="2"/>
    </row>
    <row r="11" spans="1:18" x14ac:dyDescent="0.25">
      <c r="A11" s="71">
        <v>10</v>
      </c>
      <c r="B11" s="72">
        <v>110</v>
      </c>
      <c r="C11" s="73">
        <v>1</v>
      </c>
      <c r="D11" s="82" t="s">
        <v>23</v>
      </c>
      <c r="E11" s="72">
        <v>393</v>
      </c>
      <c r="F11" s="72">
        <v>39</v>
      </c>
      <c r="G11" s="74">
        <f t="shared" si="0"/>
        <v>432</v>
      </c>
      <c r="H11" s="73">
        <f t="shared" si="1"/>
        <v>475.20000000000005</v>
      </c>
      <c r="I11" s="71">
        <f>I10</f>
        <v>38500</v>
      </c>
      <c r="J11" s="66">
        <f t="shared" si="3"/>
        <v>16632000</v>
      </c>
      <c r="K11" s="92">
        <f t="shared" si="4"/>
        <v>17962560</v>
      </c>
      <c r="L11" s="93">
        <f t="shared" si="5"/>
        <v>45000</v>
      </c>
      <c r="M11" s="94">
        <f t="shared" si="6"/>
        <v>1663200.0000000002</v>
      </c>
      <c r="N11" s="63"/>
      <c r="O11" s="8"/>
      <c r="Q11" s="2"/>
      <c r="R11" s="2"/>
    </row>
    <row r="12" spans="1:18" x14ac:dyDescent="0.25">
      <c r="A12" s="71">
        <v>11</v>
      </c>
      <c r="B12" s="72">
        <v>201</v>
      </c>
      <c r="C12" s="73">
        <v>2</v>
      </c>
      <c r="D12" s="82" t="s">
        <v>13</v>
      </c>
      <c r="E12" s="72">
        <v>743</v>
      </c>
      <c r="F12" s="72">
        <v>67</v>
      </c>
      <c r="G12" s="74">
        <f t="shared" si="0"/>
        <v>810</v>
      </c>
      <c r="H12" s="73">
        <f t="shared" si="1"/>
        <v>891.00000000000011</v>
      </c>
      <c r="I12" s="71">
        <f>I11+120</f>
        <v>38620</v>
      </c>
      <c r="J12" s="66">
        <f t="shared" si="3"/>
        <v>31282200</v>
      </c>
      <c r="K12" s="92">
        <f t="shared" si="4"/>
        <v>33784776</v>
      </c>
      <c r="L12" s="93">
        <f t="shared" si="5"/>
        <v>84500</v>
      </c>
      <c r="M12" s="94">
        <f t="shared" si="6"/>
        <v>3118500.0000000005</v>
      </c>
      <c r="N12" s="63"/>
      <c r="O12" s="8"/>
      <c r="Q12" s="2"/>
      <c r="R12" s="2"/>
    </row>
    <row r="13" spans="1:18" x14ac:dyDescent="0.25">
      <c r="A13" s="71">
        <v>12</v>
      </c>
      <c r="B13" s="72">
        <v>202</v>
      </c>
      <c r="C13" s="73">
        <v>2</v>
      </c>
      <c r="D13" s="82" t="s">
        <v>13</v>
      </c>
      <c r="E13" s="72">
        <v>743</v>
      </c>
      <c r="F13" s="72">
        <v>67</v>
      </c>
      <c r="G13" s="74">
        <f t="shared" si="0"/>
        <v>810</v>
      </c>
      <c r="H13" s="73">
        <f t="shared" si="1"/>
        <v>891.00000000000011</v>
      </c>
      <c r="I13" s="71">
        <f t="shared" si="2"/>
        <v>38620</v>
      </c>
      <c r="J13" s="66">
        <f t="shared" si="3"/>
        <v>31282200</v>
      </c>
      <c r="K13" s="92">
        <f t="shared" si="4"/>
        <v>33784776</v>
      </c>
      <c r="L13" s="93">
        <f t="shared" si="5"/>
        <v>84500</v>
      </c>
      <c r="M13" s="94">
        <f t="shared" si="6"/>
        <v>3118500.0000000005</v>
      </c>
      <c r="N13" s="63"/>
      <c r="O13" s="8"/>
      <c r="Q13" s="2"/>
      <c r="R13" s="2"/>
    </row>
    <row r="14" spans="1:18" x14ac:dyDescent="0.25">
      <c r="A14" s="71">
        <v>13</v>
      </c>
      <c r="B14" s="72">
        <v>203</v>
      </c>
      <c r="C14" s="73">
        <v>2</v>
      </c>
      <c r="D14" s="82" t="s">
        <v>22</v>
      </c>
      <c r="E14" s="72">
        <v>382</v>
      </c>
      <c r="F14" s="72">
        <v>27</v>
      </c>
      <c r="G14" s="74">
        <f t="shared" si="0"/>
        <v>409</v>
      </c>
      <c r="H14" s="73">
        <f t="shared" si="1"/>
        <v>449.90000000000003</v>
      </c>
      <c r="I14" s="71">
        <f t="shared" si="2"/>
        <v>38620</v>
      </c>
      <c r="J14" s="66">
        <f t="shared" si="3"/>
        <v>15795580</v>
      </c>
      <c r="K14" s="92">
        <f t="shared" si="4"/>
        <v>17059226</v>
      </c>
      <c r="L14" s="93">
        <f t="shared" si="5"/>
        <v>42500</v>
      </c>
      <c r="M14" s="94">
        <f t="shared" si="6"/>
        <v>1574650.0000000002</v>
      </c>
      <c r="N14" s="63"/>
      <c r="O14" s="8"/>
      <c r="Q14" s="2"/>
      <c r="R14" s="2"/>
    </row>
    <row r="15" spans="1:18" x14ac:dyDescent="0.25">
      <c r="A15" s="71">
        <v>14</v>
      </c>
      <c r="B15" s="72">
        <v>204</v>
      </c>
      <c r="C15" s="73">
        <v>2</v>
      </c>
      <c r="D15" s="82" t="s">
        <v>23</v>
      </c>
      <c r="E15" s="72">
        <v>393</v>
      </c>
      <c r="F15" s="72">
        <v>39</v>
      </c>
      <c r="G15" s="74">
        <f t="shared" si="0"/>
        <v>432</v>
      </c>
      <c r="H15" s="73">
        <f t="shared" si="1"/>
        <v>475.20000000000005</v>
      </c>
      <c r="I15" s="71">
        <f t="shared" si="2"/>
        <v>38620</v>
      </c>
      <c r="J15" s="66">
        <f t="shared" si="3"/>
        <v>16683840</v>
      </c>
      <c r="K15" s="92">
        <f t="shared" si="4"/>
        <v>18018547</v>
      </c>
      <c r="L15" s="93">
        <f t="shared" si="5"/>
        <v>45000</v>
      </c>
      <c r="M15" s="94">
        <f t="shared" si="6"/>
        <v>1663200.0000000002</v>
      </c>
      <c r="N15" s="63"/>
      <c r="O15" s="8"/>
      <c r="Q15" s="2"/>
      <c r="R15" s="2"/>
    </row>
    <row r="16" spans="1:18" x14ac:dyDescent="0.25">
      <c r="A16" s="71">
        <v>15</v>
      </c>
      <c r="B16" s="72">
        <v>205</v>
      </c>
      <c r="C16" s="73">
        <v>2</v>
      </c>
      <c r="D16" s="82" t="s">
        <v>22</v>
      </c>
      <c r="E16" s="72">
        <v>382</v>
      </c>
      <c r="F16" s="72">
        <v>27</v>
      </c>
      <c r="G16" s="74">
        <f t="shared" si="0"/>
        <v>409</v>
      </c>
      <c r="H16" s="73">
        <f t="shared" si="1"/>
        <v>449.90000000000003</v>
      </c>
      <c r="I16" s="71">
        <f t="shared" ref="I16:I21" si="7">I15</f>
        <v>38620</v>
      </c>
      <c r="J16" s="66">
        <f t="shared" si="3"/>
        <v>15795580</v>
      </c>
      <c r="K16" s="92">
        <f t="shared" si="4"/>
        <v>17059226</v>
      </c>
      <c r="L16" s="93">
        <f t="shared" si="5"/>
        <v>42500</v>
      </c>
      <c r="M16" s="94">
        <f t="shared" si="6"/>
        <v>1574650.0000000002</v>
      </c>
      <c r="N16" s="63"/>
      <c r="O16" s="8"/>
      <c r="Q16" s="2"/>
      <c r="R16" s="2"/>
    </row>
    <row r="17" spans="1:18" x14ac:dyDescent="0.25">
      <c r="A17" s="71">
        <v>16</v>
      </c>
      <c r="B17" s="72">
        <v>206</v>
      </c>
      <c r="C17" s="73">
        <v>2</v>
      </c>
      <c r="D17" s="82" t="s">
        <v>23</v>
      </c>
      <c r="E17" s="72">
        <v>393</v>
      </c>
      <c r="F17" s="72">
        <v>39</v>
      </c>
      <c r="G17" s="74">
        <f t="shared" si="0"/>
        <v>432</v>
      </c>
      <c r="H17" s="73">
        <f t="shared" si="1"/>
        <v>475.20000000000005</v>
      </c>
      <c r="I17" s="71">
        <f t="shared" si="7"/>
        <v>38620</v>
      </c>
      <c r="J17" s="66">
        <f t="shared" si="3"/>
        <v>16683840</v>
      </c>
      <c r="K17" s="92">
        <f t="shared" si="4"/>
        <v>18018547</v>
      </c>
      <c r="L17" s="93">
        <f t="shared" si="5"/>
        <v>45000</v>
      </c>
      <c r="M17" s="94">
        <f t="shared" si="6"/>
        <v>1663200.0000000002</v>
      </c>
      <c r="N17" s="63"/>
      <c r="O17" s="8"/>
      <c r="Q17" s="2"/>
      <c r="R17" s="2"/>
    </row>
    <row r="18" spans="1:18" x14ac:dyDescent="0.25">
      <c r="A18" s="71">
        <v>17</v>
      </c>
      <c r="B18" s="72">
        <v>207</v>
      </c>
      <c r="C18" s="73">
        <v>2</v>
      </c>
      <c r="D18" s="82" t="s">
        <v>23</v>
      </c>
      <c r="E18" s="72">
        <v>393</v>
      </c>
      <c r="F18" s="72">
        <v>39</v>
      </c>
      <c r="G18" s="74">
        <f t="shared" si="0"/>
        <v>432</v>
      </c>
      <c r="H18" s="73">
        <f t="shared" si="1"/>
        <v>475.20000000000005</v>
      </c>
      <c r="I18" s="71">
        <f t="shared" si="7"/>
        <v>38620</v>
      </c>
      <c r="J18" s="66">
        <f t="shared" si="3"/>
        <v>16683840</v>
      </c>
      <c r="K18" s="92">
        <f t="shared" si="4"/>
        <v>18018547</v>
      </c>
      <c r="L18" s="93">
        <f t="shared" si="5"/>
        <v>45000</v>
      </c>
      <c r="M18" s="94">
        <f t="shared" si="6"/>
        <v>1663200.0000000002</v>
      </c>
      <c r="N18" s="63"/>
      <c r="O18" s="8"/>
      <c r="Q18" s="2"/>
      <c r="R18" s="2"/>
    </row>
    <row r="19" spans="1:18" x14ac:dyDescent="0.25">
      <c r="A19" s="71">
        <v>18</v>
      </c>
      <c r="B19" s="72">
        <v>208</v>
      </c>
      <c r="C19" s="73">
        <v>2</v>
      </c>
      <c r="D19" s="82" t="s">
        <v>22</v>
      </c>
      <c r="E19" s="72">
        <v>382</v>
      </c>
      <c r="F19" s="72">
        <v>27</v>
      </c>
      <c r="G19" s="74">
        <f t="shared" si="0"/>
        <v>409</v>
      </c>
      <c r="H19" s="73">
        <f t="shared" si="1"/>
        <v>449.90000000000003</v>
      </c>
      <c r="I19" s="71">
        <f t="shared" si="7"/>
        <v>38620</v>
      </c>
      <c r="J19" s="66">
        <f t="shared" si="3"/>
        <v>15795580</v>
      </c>
      <c r="K19" s="92">
        <f t="shared" si="4"/>
        <v>17059226</v>
      </c>
      <c r="L19" s="93">
        <f t="shared" si="5"/>
        <v>42500</v>
      </c>
      <c r="M19" s="94">
        <f t="shared" si="6"/>
        <v>1574650.0000000002</v>
      </c>
      <c r="N19" s="63"/>
      <c r="O19" s="8"/>
      <c r="Q19" s="2"/>
      <c r="R19" s="2"/>
    </row>
    <row r="20" spans="1:18" x14ac:dyDescent="0.25">
      <c r="A20" s="71">
        <v>19</v>
      </c>
      <c r="B20" s="72">
        <v>209</v>
      </c>
      <c r="C20" s="73">
        <v>2</v>
      </c>
      <c r="D20" s="82" t="s">
        <v>22</v>
      </c>
      <c r="E20" s="72">
        <v>382</v>
      </c>
      <c r="F20" s="72">
        <v>28</v>
      </c>
      <c r="G20" s="74">
        <f t="shared" si="0"/>
        <v>410</v>
      </c>
      <c r="H20" s="73">
        <f t="shared" si="1"/>
        <v>451.00000000000006</v>
      </c>
      <c r="I20" s="71">
        <f t="shared" si="7"/>
        <v>38620</v>
      </c>
      <c r="J20" s="66">
        <f t="shared" si="3"/>
        <v>15834200</v>
      </c>
      <c r="K20" s="92">
        <f t="shared" si="4"/>
        <v>17100936</v>
      </c>
      <c r="L20" s="93">
        <f t="shared" si="5"/>
        <v>43000</v>
      </c>
      <c r="M20" s="94">
        <f t="shared" si="6"/>
        <v>1578500.0000000002</v>
      </c>
      <c r="N20" s="63"/>
      <c r="O20" s="8"/>
      <c r="Q20" s="2"/>
      <c r="R20" s="2"/>
    </row>
    <row r="21" spans="1:18" x14ac:dyDescent="0.25">
      <c r="A21" s="71">
        <v>20</v>
      </c>
      <c r="B21" s="72">
        <v>210</v>
      </c>
      <c r="C21" s="73">
        <v>2</v>
      </c>
      <c r="D21" s="82" t="s">
        <v>23</v>
      </c>
      <c r="E21" s="72">
        <v>393</v>
      </c>
      <c r="F21" s="72">
        <v>39</v>
      </c>
      <c r="G21" s="74">
        <f t="shared" si="0"/>
        <v>432</v>
      </c>
      <c r="H21" s="73">
        <f t="shared" si="1"/>
        <v>475.20000000000005</v>
      </c>
      <c r="I21" s="71">
        <f t="shared" si="7"/>
        <v>38620</v>
      </c>
      <c r="J21" s="66">
        <f t="shared" si="3"/>
        <v>16683840</v>
      </c>
      <c r="K21" s="92">
        <f t="shared" si="4"/>
        <v>18018547</v>
      </c>
      <c r="L21" s="93">
        <f t="shared" si="5"/>
        <v>45000</v>
      </c>
      <c r="M21" s="94">
        <f t="shared" si="6"/>
        <v>1663200.0000000002</v>
      </c>
      <c r="N21" s="63"/>
      <c r="O21" s="8"/>
      <c r="Q21" s="2"/>
      <c r="R21" s="2"/>
    </row>
    <row r="22" spans="1:18" x14ac:dyDescent="0.25">
      <c r="A22" s="71">
        <v>21</v>
      </c>
      <c r="B22" s="72">
        <v>301</v>
      </c>
      <c r="C22" s="73">
        <v>3</v>
      </c>
      <c r="D22" s="82" t="s">
        <v>13</v>
      </c>
      <c r="E22" s="72">
        <v>743</v>
      </c>
      <c r="F22" s="72">
        <v>67</v>
      </c>
      <c r="G22" s="74">
        <f t="shared" si="0"/>
        <v>810</v>
      </c>
      <c r="H22" s="73">
        <f t="shared" si="1"/>
        <v>891.00000000000011</v>
      </c>
      <c r="I22" s="71">
        <f>I21+120</f>
        <v>38740</v>
      </c>
      <c r="J22" s="66">
        <f t="shared" si="3"/>
        <v>31379400</v>
      </c>
      <c r="K22" s="92">
        <f t="shared" si="4"/>
        <v>33889752</v>
      </c>
      <c r="L22" s="93">
        <f t="shared" si="5"/>
        <v>84500</v>
      </c>
      <c r="M22" s="94">
        <f t="shared" si="6"/>
        <v>3118500.0000000005</v>
      </c>
      <c r="N22" s="63"/>
      <c r="O22" s="8"/>
      <c r="Q22" s="2"/>
      <c r="R22" s="2"/>
    </row>
    <row r="23" spans="1:18" x14ac:dyDescent="0.25">
      <c r="A23" s="71">
        <v>22</v>
      </c>
      <c r="B23" s="72">
        <v>302</v>
      </c>
      <c r="C23" s="73">
        <v>3</v>
      </c>
      <c r="D23" s="82" t="s">
        <v>13</v>
      </c>
      <c r="E23" s="72">
        <v>743</v>
      </c>
      <c r="F23" s="72">
        <v>67</v>
      </c>
      <c r="G23" s="74">
        <f t="shared" si="0"/>
        <v>810</v>
      </c>
      <c r="H23" s="73">
        <f t="shared" si="1"/>
        <v>891.00000000000011</v>
      </c>
      <c r="I23" s="71">
        <f t="shared" ref="I23:I25" si="8">I22</f>
        <v>38740</v>
      </c>
      <c r="J23" s="66">
        <f t="shared" si="3"/>
        <v>31379400</v>
      </c>
      <c r="K23" s="92">
        <f t="shared" si="4"/>
        <v>33889752</v>
      </c>
      <c r="L23" s="93">
        <f t="shared" si="5"/>
        <v>84500</v>
      </c>
      <c r="M23" s="94">
        <f t="shared" si="6"/>
        <v>3118500.0000000005</v>
      </c>
      <c r="N23" s="63"/>
      <c r="O23" s="8"/>
      <c r="Q23" s="2"/>
      <c r="R23" s="2"/>
    </row>
    <row r="24" spans="1:18" x14ac:dyDescent="0.25">
      <c r="A24" s="71">
        <v>23</v>
      </c>
      <c r="B24" s="72">
        <v>303</v>
      </c>
      <c r="C24" s="73">
        <v>3</v>
      </c>
      <c r="D24" s="82" t="s">
        <v>22</v>
      </c>
      <c r="E24" s="72">
        <v>382</v>
      </c>
      <c r="F24" s="72">
        <v>27</v>
      </c>
      <c r="G24" s="74">
        <f t="shared" si="0"/>
        <v>409</v>
      </c>
      <c r="H24" s="73">
        <f t="shared" si="1"/>
        <v>449.90000000000003</v>
      </c>
      <c r="I24" s="71">
        <f t="shared" si="8"/>
        <v>38740</v>
      </c>
      <c r="J24" s="66">
        <f t="shared" si="3"/>
        <v>15844660</v>
      </c>
      <c r="K24" s="92">
        <f t="shared" si="4"/>
        <v>17112233</v>
      </c>
      <c r="L24" s="93">
        <f t="shared" si="5"/>
        <v>43000</v>
      </c>
      <c r="M24" s="94">
        <f t="shared" si="6"/>
        <v>1574650.0000000002</v>
      </c>
      <c r="N24" s="63"/>
      <c r="O24" s="8"/>
      <c r="Q24" s="2"/>
      <c r="R24" s="2"/>
    </row>
    <row r="25" spans="1:18" x14ac:dyDescent="0.25">
      <c r="A25" s="71">
        <v>24</v>
      </c>
      <c r="B25" s="72">
        <v>304</v>
      </c>
      <c r="C25" s="73">
        <v>3</v>
      </c>
      <c r="D25" s="82" t="s">
        <v>23</v>
      </c>
      <c r="E25" s="72">
        <v>393</v>
      </c>
      <c r="F25" s="72">
        <v>39</v>
      </c>
      <c r="G25" s="74">
        <f t="shared" si="0"/>
        <v>432</v>
      </c>
      <c r="H25" s="73">
        <f t="shared" si="1"/>
        <v>475.20000000000005</v>
      </c>
      <c r="I25" s="71">
        <f t="shared" si="8"/>
        <v>38740</v>
      </c>
      <c r="J25" s="66">
        <f t="shared" si="3"/>
        <v>16735680</v>
      </c>
      <c r="K25" s="92">
        <f t="shared" si="4"/>
        <v>18074534</v>
      </c>
      <c r="L25" s="93">
        <f t="shared" si="5"/>
        <v>45000</v>
      </c>
      <c r="M25" s="94">
        <f t="shared" si="6"/>
        <v>1663200.0000000002</v>
      </c>
      <c r="N25" s="63"/>
      <c r="O25" s="8"/>
      <c r="Q25" s="2"/>
      <c r="R25" s="2"/>
    </row>
    <row r="26" spans="1:18" x14ac:dyDescent="0.25">
      <c r="A26" s="71">
        <v>25</v>
      </c>
      <c r="B26" s="72">
        <v>305</v>
      </c>
      <c r="C26" s="73">
        <v>3</v>
      </c>
      <c r="D26" s="82" t="s">
        <v>22</v>
      </c>
      <c r="E26" s="72">
        <v>382</v>
      </c>
      <c r="F26" s="72">
        <v>27</v>
      </c>
      <c r="G26" s="74">
        <f t="shared" si="0"/>
        <v>409</v>
      </c>
      <c r="H26" s="73">
        <f t="shared" si="1"/>
        <v>449.90000000000003</v>
      </c>
      <c r="I26" s="71">
        <f t="shared" ref="I26:I31" si="9">I25</f>
        <v>38740</v>
      </c>
      <c r="J26" s="66">
        <f t="shared" si="3"/>
        <v>15844660</v>
      </c>
      <c r="K26" s="92">
        <f t="shared" si="4"/>
        <v>17112233</v>
      </c>
      <c r="L26" s="93">
        <f t="shared" si="5"/>
        <v>43000</v>
      </c>
      <c r="M26" s="94">
        <f t="shared" si="6"/>
        <v>1574650.0000000002</v>
      </c>
      <c r="N26" s="63"/>
      <c r="O26" s="8"/>
      <c r="Q26" s="2"/>
      <c r="R26" s="2"/>
    </row>
    <row r="27" spans="1:18" x14ac:dyDescent="0.25">
      <c r="A27" s="71">
        <v>26</v>
      </c>
      <c r="B27" s="72">
        <v>306</v>
      </c>
      <c r="C27" s="73">
        <v>3</v>
      </c>
      <c r="D27" s="82" t="s">
        <v>23</v>
      </c>
      <c r="E27" s="72">
        <v>393</v>
      </c>
      <c r="F27" s="72">
        <v>39</v>
      </c>
      <c r="G27" s="74">
        <f t="shared" si="0"/>
        <v>432</v>
      </c>
      <c r="H27" s="73">
        <f t="shared" si="1"/>
        <v>475.20000000000005</v>
      </c>
      <c r="I27" s="71">
        <f t="shared" si="9"/>
        <v>38740</v>
      </c>
      <c r="J27" s="66">
        <f t="shared" si="3"/>
        <v>16735680</v>
      </c>
      <c r="K27" s="92">
        <f t="shared" si="4"/>
        <v>18074534</v>
      </c>
      <c r="L27" s="93">
        <f t="shared" si="5"/>
        <v>45000</v>
      </c>
      <c r="M27" s="94">
        <f t="shared" si="6"/>
        <v>1663200.0000000002</v>
      </c>
      <c r="N27" s="63"/>
      <c r="O27" s="8"/>
      <c r="Q27" s="2"/>
      <c r="R27" s="2"/>
    </row>
    <row r="28" spans="1:18" x14ac:dyDescent="0.25">
      <c r="A28" s="71">
        <v>27</v>
      </c>
      <c r="B28" s="72">
        <v>307</v>
      </c>
      <c r="C28" s="73">
        <v>3</v>
      </c>
      <c r="D28" s="82" t="s">
        <v>23</v>
      </c>
      <c r="E28" s="72">
        <v>393</v>
      </c>
      <c r="F28" s="72">
        <v>39</v>
      </c>
      <c r="G28" s="74">
        <f t="shared" si="0"/>
        <v>432</v>
      </c>
      <c r="H28" s="73">
        <f t="shared" si="1"/>
        <v>475.20000000000005</v>
      </c>
      <c r="I28" s="71">
        <f t="shared" si="9"/>
        <v>38740</v>
      </c>
      <c r="J28" s="66">
        <f t="shared" si="3"/>
        <v>16735680</v>
      </c>
      <c r="K28" s="92">
        <f t="shared" si="4"/>
        <v>18074534</v>
      </c>
      <c r="L28" s="93">
        <f t="shared" si="5"/>
        <v>45000</v>
      </c>
      <c r="M28" s="94">
        <f t="shared" si="6"/>
        <v>1663200.0000000002</v>
      </c>
      <c r="N28" s="63"/>
      <c r="O28" s="8"/>
      <c r="Q28" s="2"/>
      <c r="R28" s="2"/>
    </row>
    <row r="29" spans="1:18" x14ac:dyDescent="0.25">
      <c r="A29" s="71">
        <v>28</v>
      </c>
      <c r="B29" s="72">
        <v>308</v>
      </c>
      <c r="C29" s="73">
        <v>3</v>
      </c>
      <c r="D29" s="82" t="s">
        <v>22</v>
      </c>
      <c r="E29" s="72">
        <v>382</v>
      </c>
      <c r="F29" s="72">
        <v>27</v>
      </c>
      <c r="G29" s="74">
        <f t="shared" si="0"/>
        <v>409</v>
      </c>
      <c r="H29" s="73">
        <f t="shared" si="1"/>
        <v>449.90000000000003</v>
      </c>
      <c r="I29" s="71">
        <f t="shared" si="9"/>
        <v>38740</v>
      </c>
      <c r="J29" s="66">
        <f t="shared" si="3"/>
        <v>15844660</v>
      </c>
      <c r="K29" s="92">
        <f t="shared" si="4"/>
        <v>17112233</v>
      </c>
      <c r="L29" s="93">
        <f t="shared" si="5"/>
        <v>43000</v>
      </c>
      <c r="M29" s="94">
        <f t="shared" si="6"/>
        <v>1574650.0000000002</v>
      </c>
      <c r="N29" s="63"/>
      <c r="O29" s="8"/>
      <c r="Q29" s="2"/>
      <c r="R29" s="2"/>
    </row>
    <row r="30" spans="1:18" x14ac:dyDescent="0.25">
      <c r="A30" s="71">
        <v>29</v>
      </c>
      <c r="B30" s="72">
        <v>309</v>
      </c>
      <c r="C30" s="73">
        <v>3</v>
      </c>
      <c r="D30" s="82" t="s">
        <v>22</v>
      </c>
      <c r="E30" s="72">
        <v>382</v>
      </c>
      <c r="F30" s="72">
        <v>28</v>
      </c>
      <c r="G30" s="74">
        <f t="shared" si="0"/>
        <v>410</v>
      </c>
      <c r="H30" s="73">
        <f t="shared" si="1"/>
        <v>451.00000000000006</v>
      </c>
      <c r="I30" s="71">
        <f t="shared" si="9"/>
        <v>38740</v>
      </c>
      <c r="J30" s="66">
        <f t="shared" si="3"/>
        <v>15883400</v>
      </c>
      <c r="K30" s="92">
        <f t="shared" si="4"/>
        <v>17154072</v>
      </c>
      <c r="L30" s="93">
        <f t="shared" si="5"/>
        <v>43000</v>
      </c>
      <c r="M30" s="94">
        <f t="shared" si="6"/>
        <v>1578500.0000000002</v>
      </c>
      <c r="N30" s="63"/>
      <c r="O30" s="8"/>
      <c r="Q30" s="2"/>
      <c r="R30" s="2"/>
    </row>
    <row r="31" spans="1:18" x14ac:dyDescent="0.25">
      <c r="A31" s="71">
        <v>30</v>
      </c>
      <c r="B31" s="72">
        <v>310</v>
      </c>
      <c r="C31" s="73">
        <v>3</v>
      </c>
      <c r="D31" s="82" t="s">
        <v>23</v>
      </c>
      <c r="E31" s="72">
        <v>393</v>
      </c>
      <c r="F31" s="72">
        <v>39</v>
      </c>
      <c r="G31" s="74">
        <f t="shared" si="0"/>
        <v>432</v>
      </c>
      <c r="H31" s="73">
        <f t="shared" si="1"/>
        <v>475.20000000000005</v>
      </c>
      <c r="I31" s="71">
        <f t="shared" si="9"/>
        <v>38740</v>
      </c>
      <c r="J31" s="66">
        <f t="shared" si="3"/>
        <v>16735680</v>
      </c>
      <c r="K31" s="92">
        <f t="shared" si="4"/>
        <v>18074534</v>
      </c>
      <c r="L31" s="93">
        <f t="shared" si="5"/>
        <v>45000</v>
      </c>
      <c r="M31" s="94">
        <f t="shared" si="6"/>
        <v>1663200.0000000002</v>
      </c>
      <c r="N31" s="63"/>
      <c r="O31" s="8"/>
      <c r="Q31" s="2"/>
      <c r="R31" s="2"/>
    </row>
    <row r="32" spans="1:18" s="47" customFormat="1" x14ac:dyDescent="0.25">
      <c r="A32" s="71">
        <v>31</v>
      </c>
      <c r="B32" s="72">
        <v>401</v>
      </c>
      <c r="C32" s="73">
        <v>4</v>
      </c>
      <c r="D32" s="82" t="s">
        <v>13</v>
      </c>
      <c r="E32" s="72">
        <v>743</v>
      </c>
      <c r="F32" s="72">
        <v>67</v>
      </c>
      <c r="G32" s="74">
        <f t="shared" si="0"/>
        <v>810</v>
      </c>
      <c r="H32" s="73">
        <f t="shared" si="1"/>
        <v>891.00000000000011</v>
      </c>
      <c r="I32" s="71">
        <f>I31+120</f>
        <v>38860</v>
      </c>
      <c r="J32" s="66">
        <f t="shared" si="3"/>
        <v>31476600</v>
      </c>
      <c r="K32" s="92">
        <f t="shared" si="4"/>
        <v>33994728</v>
      </c>
      <c r="L32" s="93">
        <f t="shared" si="5"/>
        <v>85000</v>
      </c>
      <c r="M32" s="94">
        <f t="shared" si="6"/>
        <v>3118500.0000000005</v>
      </c>
      <c r="N32" s="63"/>
      <c r="O32" s="48"/>
      <c r="Q32" s="7"/>
      <c r="R32" s="7"/>
    </row>
    <row r="33" spans="1:18" ht="16.5" x14ac:dyDescent="0.25">
      <c r="A33" s="71">
        <v>32</v>
      </c>
      <c r="B33" s="74">
        <v>402</v>
      </c>
      <c r="C33" s="73">
        <v>4</v>
      </c>
      <c r="D33" s="82" t="s">
        <v>13</v>
      </c>
      <c r="E33" s="72">
        <v>743</v>
      </c>
      <c r="F33" s="72">
        <v>67</v>
      </c>
      <c r="G33" s="74">
        <f t="shared" si="0"/>
        <v>810</v>
      </c>
      <c r="H33" s="73">
        <f t="shared" si="1"/>
        <v>891.00000000000011</v>
      </c>
      <c r="I33" s="71">
        <f t="shared" ref="I33:I35" si="10">I32</f>
        <v>38860</v>
      </c>
      <c r="J33" s="66">
        <f t="shared" si="3"/>
        <v>31476600</v>
      </c>
      <c r="K33" s="92">
        <f t="shared" si="4"/>
        <v>33994728</v>
      </c>
      <c r="L33" s="93">
        <f t="shared" si="5"/>
        <v>85000</v>
      </c>
      <c r="M33" s="94">
        <f t="shared" si="6"/>
        <v>3118500.0000000005</v>
      </c>
      <c r="O33" s="9"/>
      <c r="R33" s="10"/>
    </row>
    <row r="34" spans="1:18" ht="15.75" customHeight="1" x14ac:dyDescent="0.25">
      <c r="A34" s="71">
        <v>33</v>
      </c>
      <c r="B34" s="72">
        <v>403</v>
      </c>
      <c r="C34" s="73">
        <v>4</v>
      </c>
      <c r="D34" s="82" t="s">
        <v>22</v>
      </c>
      <c r="E34" s="72">
        <v>382</v>
      </c>
      <c r="F34" s="72">
        <v>27</v>
      </c>
      <c r="G34" s="74">
        <f t="shared" si="0"/>
        <v>409</v>
      </c>
      <c r="H34" s="73">
        <f t="shared" si="1"/>
        <v>449.90000000000003</v>
      </c>
      <c r="I34" s="71">
        <f t="shared" si="10"/>
        <v>38860</v>
      </c>
      <c r="J34" s="66">
        <f t="shared" si="3"/>
        <v>15893740</v>
      </c>
      <c r="K34" s="92">
        <f t="shared" si="4"/>
        <v>17165239</v>
      </c>
      <c r="L34" s="93">
        <f t="shared" si="5"/>
        <v>43000</v>
      </c>
      <c r="M34" s="94">
        <f t="shared" si="6"/>
        <v>1574650.0000000002</v>
      </c>
      <c r="O34" s="9"/>
      <c r="R34" s="10"/>
    </row>
    <row r="35" spans="1:18" ht="16.5" x14ac:dyDescent="0.25">
      <c r="A35" s="71">
        <v>34</v>
      </c>
      <c r="B35" s="74">
        <v>404</v>
      </c>
      <c r="C35" s="73">
        <v>4</v>
      </c>
      <c r="D35" s="82" t="s">
        <v>23</v>
      </c>
      <c r="E35" s="72">
        <v>393</v>
      </c>
      <c r="F35" s="72">
        <v>39</v>
      </c>
      <c r="G35" s="74">
        <f t="shared" si="0"/>
        <v>432</v>
      </c>
      <c r="H35" s="73">
        <f t="shared" si="1"/>
        <v>475.20000000000005</v>
      </c>
      <c r="I35" s="71">
        <f t="shared" si="10"/>
        <v>38860</v>
      </c>
      <c r="J35" s="66">
        <f t="shared" si="3"/>
        <v>16787520</v>
      </c>
      <c r="K35" s="92">
        <f t="shared" si="4"/>
        <v>18130522</v>
      </c>
      <c r="L35" s="93">
        <f t="shared" si="5"/>
        <v>45500</v>
      </c>
      <c r="M35" s="94">
        <f t="shared" si="6"/>
        <v>1663200.0000000002</v>
      </c>
      <c r="O35" s="9"/>
      <c r="R35" s="10"/>
    </row>
    <row r="36" spans="1:18" ht="17.25" customHeight="1" x14ac:dyDescent="0.25">
      <c r="A36" s="71">
        <v>35</v>
      </c>
      <c r="B36" s="72">
        <v>405</v>
      </c>
      <c r="C36" s="73">
        <v>4</v>
      </c>
      <c r="D36" s="82" t="s">
        <v>22</v>
      </c>
      <c r="E36" s="72">
        <v>382</v>
      </c>
      <c r="F36" s="72">
        <v>27</v>
      </c>
      <c r="G36" s="74">
        <f t="shared" si="0"/>
        <v>409</v>
      </c>
      <c r="H36" s="73">
        <f t="shared" si="1"/>
        <v>449.90000000000003</v>
      </c>
      <c r="I36" s="71">
        <f t="shared" ref="I36:I41" si="11">I35</f>
        <v>38860</v>
      </c>
      <c r="J36" s="66">
        <f t="shared" si="3"/>
        <v>15893740</v>
      </c>
      <c r="K36" s="92">
        <f t="shared" si="4"/>
        <v>17165239</v>
      </c>
      <c r="L36" s="93">
        <f t="shared" si="5"/>
        <v>43000</v>
      </c>
      <c r="M36" s="94">
        <f t="shared" si="6"/>
        <v>1574650.0000000002</v>
      </c>
      <c r="R36" s="10"/>
    </row>
    <row r="37" spans="1:18" ht="17.25" customHeight="1" x14ac:dyDescent="0.25">
      <c r="A37" s="71">
        <v>36</v>
      </c>
      <c r="B37" s="74">
        <v>406</v>
      </c>
      <c r="C37" s="73">
        <v>4</v>
      </c>
      <c r="D37" s="82" t="s">
        <v>23</v>
      </c>
      <c r="E37" s="72">
        <v>393</v>
      </c>
      <c r="F37" s="72">
        <v>39</v>
      </c>
      <c r="G37" s="74">
        <f t="shared" si="0"/>
        <v>432</v>
      </c>
      <c r="H37" s="73">
        <f t="shared" si="1"/>
        <v>475.20000000000005</v>
      </c>
      <c r="I37" s="71">
        <f t="shared" si="11"/>
        <v>38860</v>
      </c>
      <c r="J37" s="66">
        <f t="shared" si="3"/>
        <v>16787520</v>
      </c>
      <c r="K37" s="92">
        <f t="shared" si="4"/>
        <v>18130522</v>
      </c>
      <c r="L37" s="93">
        <f t="shared" si="5"/>
        <v>45500</v>
      </c>
      <c r="M37" s="94">
        <f t="shared" si="6"/>
        <v>1663200.0000000002</v>
      </c>
      <c r="R37" s="10"/>
    </row>
    <row r="38" spans="1:18" ht="17.25" customHeight="1" x14ac:dyDescent="0.25">
      <c r="A38" s="71">
        <v>37</v>
      </c>
      <c r="B38" s="72">
        <v>407</v>
      </c>
      <c r="C38" s="73">
        <v>4</v>
      </c>
      <c r="D38" s="82" t="s">
        <v>23</v>
      </c>
      <c r="E38" s="72">
        <v>393</v>
      </c>
      <c r="F38" s="72">
        <v>39</v>
      </c>
      <c r="G38" s="74">
        <f t="shared" si="0"/>
        <v>432</v>
      </c>
      <c r="H38" s="73">
        <f t="shared" si="1"/>
        <v>475.20000000000005</v>
      </c>
      <c r="I38" s="71">
        <f t="shared" si="11"/>
        <v>38860</v>
      </c>
      <c r="J38" s="66">
        <f t="shared" si="3"/>
        <v>16787520</v>
      </c>
      <c r="K38" s="92">
        <f t="shared" si="4"/>
        <v>18130522</v>
      </c>
      <c r="L38" s="93">
        <f t="shared" si="5"/>
        <v>45500</v>
      </c>
      <c r="M38" s="94">
        <f t="shared" si="6"/>
        <v>1663200.0000000002</v>
      </c>
      <c r="R38" s="10"/>
    </row>
    <row r="39" spans="1:18" ht="17.25" customHeight="1" x14ac:dyDescent="0.25">
      <c r="A39" s="71">
        <v>38</v>
      </c>
      <c r="B39" s="74">
        <v>408</v>
      </c>
      <c r="C39" s="73">
        <v>4</v>
      </c>
      <c r="D39" s="82" t="s">
        <v>22</v>
      </c>
      <c r="E39" s="72">
        <v>382</v>
      </c>
      <c r="F39" s="72">
        <v>27</v>
      </c>
      <c r="G39" s="74">
        <f t="shared" si="0"/>
        <v>409</v>
      </c>
      <c r="H39" s="73">
        <f t="shared" si="1"/>
        <v>449.90000000000003</v>
      </c>
      <c r="I39" s="71">
        <f t="shared" si="11"/>
        <v>38860</v>
      </c>
      <c r="J39" s="66">
        <f t="shared" si="3"/>
        <v>15893740</v>
      </c>
      <c r="K39" s="92">
        <f t="shared" si="4"/>
        <v>17165239</v>
      </c>
      <c r="L39" s="93">
        <f t="shared" si="5"/>
        <v>43000</v>
      </c>
      <c r="M39" s="94">
        <f t="shared" si="6"/>
        <v>1574650.0000000002</v>
      </c>
      <c r="R39" s="10"/>
    </row>
    <row r="40" spans="1:18" ht="17.25" customHeight="1" x14ac:dyDescent="0.25">
      <c r="A40" s="71">
        <v>39</v>
      </c>
      <c r="B40" s="72">
        <v>409</v>
      </c>
      <c r="C40" s="73">
        <v>4</v>
      </c>
      <c r="D40" s="82" t="s">
        <v>22</v>
      </c>
      <c r="E40" s="72">
        <v>382</v>
      </c>
      <c r="F40" s="72">
        <v>28</v>
      </c>
      <c r="G40" s="74">
        <f t="shared" si="0"/>
        <v>410</v>
      </c>
      <c r="H40" s="73">
        <f t="shared" si="1"/>
        <v>451.00000000000006</v>
      </c>
      <c r="I40" s="71">
        <f t="shared" si="11"/>
        <v>38860</v>
      </c>
      <c r="J40" s="66">
        <f t="shared" si="3"/>
        <v>15932600</v>
      </c>
      <c r="K40" s="92">
        <f t="shared" si="4"/>
        <v>17207208</v>
      </c>
      <c r="L40" s="93">
        <f t="shared" si="5"/>
        <v>43000</v>
      </c>
      <c r="M40" s="94">
        <f t="shared" si="6"/>
        <v>1578500.0000000002</v>
      </c>
      <c r="R40" s="10"/>
    </row>
    <row r="41" spans="1:18" ht="17.25" customHeight="1" x14ac:dyDescent="0.25">
      <c r="A41" s="71">
        <v>40</v>
      </c>
      <c r="B41" s="74">
        <v>410</v>
      </c>
      <c r="C41" s="73">
        <v>4</v>
      </c>
      <c r="D41" s="82" t="s">
        <v>23</v>
      </c>
      <c r="E41" s="72">
        <v>393</v>
      </c>
      <c r="F41" s="72">
        <v>39</v>
      </c>
      <c r="G41" s="74">
        <f t="shared" si="0"/>
        <v>432</v>
      </c>
      <c r="H41" s="73">
        <f t="shared" si="1"/>
        <v>475.20000000000005</v>
      </c>
      <c r="I41" s="71">
        <f t="shared" si="11"/>
        <v>38860</v>
      </c>
      <c r="J41" s="66">
        <f t="shared" si="3"/>
        <v>16787520</v>
      </c>
      <c r="K41" s="92">
        <f t="shared" si="4"/>
        <v>18130522</v>
      </c>
      <c r="L41" s="93">
        <f t="shared" si="5"/>
        <v>45500</v>
      </c>
      <c r="M41" s="94">
        <f t="shared" si="6"/>
        <v>1663200.0000000002</v>
      </c>
      <c r="R41" s="10"/>
    </row>
    <row r="42" spans="1:18" ht="16.5" x14ac:dyDescent="0.25">
      <c r="A42" s="71">
        <v>41</v>
      </c>
      <c r="B42" s="74">
        <v>503</v>
      </c>
      <c r="C42" s="74">
        <v>5</v>
      </c>
      <c r="D42" s="82" t="s">
        <v>22</v>
      </c>
      <c r="E42" s="72">
        <v>382</v>
      </c>
      <c r="F42" s="72">
        <v>27</v>
      </c>
      <c r="G42" s="74">
        <f t="shared" si="0"/>
        <v>409</v>
      </c>
      <c r="H42" s="73">
        <f t="shared" si="1"/>
        <v>449.90000000000003</v>
      </c>
      <c r="I42" s="71">
        <f>I41+120</f>
        <v>38980</v>
      </c>
      <c r="J42" s="66">
        <f t="shared" si="3"/>
        <v>15942820</v>
      </c>
      <c r="K42" s="92">
        <f t="shared" si="4"/>
        <v>17218246</v>
      </c>
      <c r="L42" s="93">
        <f t="shared" si="5"/>
        <v>43000</v>
      </c>
      <c r="M42" s="94">
        <f t="shared" si="6"/>
        <v>1574650.0000000002</v>
      </c>
      <c r="R42" s="10"/>
    </row>
    <row r="43" spans="1:18" ht="16.5" x14ac:dyDescent="0.25">
      <c r="A43" s="71">
        <v>42</v>
      </c>
      <c r="B43" s="74">
        <v>504</v>
      </c>
      <c r="C43" s="74">
        <v>5</v>
      </c>
      <c r="D43" s="82" t="s">
        <v>23</v>
      </c>
      <c r="E43" s="72">
        <v>393</v>
      </c>
      <c r="F43" s="72">
        <v>39</v>
      </c>
      <c r="G43" s="74">
        <f t="shared" si="0"/>
        <v>432</v>
      </c>
      <c r="H43" s="73">
        <f t="shared" si="1"/>
        <v>475.20000000000005</v>
      </c>
      <c r="I43" s="71">
        <f t="shared" ref="I43:I49" si="12">I42</f>
        <v>38980</v>
      </c>
      <c r="J43" s="66">
        <f t="shared" si="3"/>
        <v>16839360</v>
      </c>
      <c r="K43" s="92">
        <f t="shared" si="4"/>
        <v>18186509</v>
      </c>
      <c r="L43" s="93">
        <f t="shared" si="5"/>
        <v>45500</v>
      </c>
      <c r="M43" s="94">
        <f t="shared" si="6"/>
        <v>1663200.0000000002</v>
      </c>
      <c r="R43" s="10"/>
    </row>
    <row r="44" spans="1:18" ht="16.5" x14ac:dyDescent="0.25">
      <c r="A44" s="71">
        <v>43</v>
      </c>
      <c r="B44" s="74">
        <v>505</v>
      </c>
      <c r="C44" s="74">
        <v>5</v>
      </c>
      <c r="D44" s="82" t="s">
        <v>22</v>
      </c>
      <c r="E44" s="72">
        <v>382</v>
      </c>
      <c r="F44" s="72">
        <v>27</v>
      </c>
      <c r="G44" s="74">
        <f t="shared" si="0"/>
        <v>409</v>
      </c>
      <c r="H44" s="73">
        <f t="shared" si="1"/>
        <v>449.90000000000003</v>
      </c>
      <c r="I44" s="71">
        <f t="shared" si="12"/>
        <v>38980</v>
      </c>
      <c r="J44" s="66">
        <f t="shared" si="3"/>
        <v>15942820</v>
      </c>
      <c r="K44" s="92">
        <f t="shared" si="4"/>
        <v>17218246</v>
      </c>
      <c r="L44" s="93">
        <f t="shared" si="5"/>
        <v>43000</v>
      </c>
      <c r="M44" s="94">
        <f t="shared" si="6"/>
        <v>1574650.0000000002</v>
      </c>
      <c r="R44" s="10"/>
    </row>
    <row r="45" spans="1:18" ht="16.5" x14ac:dyDescent="0.25">
      <c r="A45" s="71">
        <v>44</v>
      </c>
      <c r="B45" s="74">
        <v>506</v>
      </c>
      <c r="C45" s="74">
        <v>5</v>
      </c>
      <c r="D45" s="82" t="s">
        <v>23</v>
      </c>
      <c r="E45" s="72">
        <v>393</v>
      </c>
      <c r="F45" s="72">
        <v>39</v>
      </c>
      <c r="G45" s="74">
        <f t="shared" si="0"/>
        <v>432</v>
      </c>
      <c r="H45" s="73">
        <f t="shared" si="1"/>
        <v>475.20000000000005</v>
      </c>
      <c r="I45" s="71">
        <f t="shared" si="12"/>
        <v>38980</v>
      </c>
      <c r="J45" s="66">
        <f t="shared" si="3"/>
        <v>16839360</v>
      </c>
      <c r="K45" s="92">
        <f t="shared" si="4"/>
        <v>18186509</v>
      </c>
      <c r="L45" s="93">
        <f t="shared" si="5"/>
        <v>45500</v>
      </c>
      <c r="M45" s="94">
        <f t="shared" si="6"/>
        <v>1663200.0000000002</v>
      </c>
      <c r="R45" s="10"/>
    </row>
    <row r="46" spans="1:18" ht="16.5" x14ac:dyDescent="0.25">
      <c r="A46" s="71">
        <v>45</v>
      </c>
      <c r="B46" s="74">
        <v>507</v>
      </c>
      <c r="C46" s="74">
        <v>5</v>
      </c>
      <c r="D46" s="82" t="s">
        <v>23</v>
      </c>
      <c r="E46" s="72">
        <v>393</v>
      </c>
      <c r="F46" s="72">
        <v>39</v>
      </c>
      <c r="G46" s="74">
        <f t="shared" si="0"/>
        <v>432</v>
      </c>
      <c r="H46" s="73">
        <f t="shared" si="1"/>
        <v>475.20000000000005</v>
      </c>
      <c r="I46" s="71">
        <f t="shared" si="12"/>
        <v>38980</v>
      </c>
      <c r="J46" s="66">
        <f t="shared" si="3"/>
        <v>16839360</v>
      </c>
      <c r="K46" s="92">
        <f t="shared" si="4"/>
        <v>18186509</v>
      </c>
      <c r="L46" s="93">
        <f t="shared" si="5"/>
        <v>45500</v>
      </c>
      <c r="M46" s="94">
        <f t="shared" si="6"/>
        <v>1663200.0000000002</v>
      </c>
      <c r="R46" s="10"/>
    </row>
    <row r="47" spans="1:18" ht="16.5" x14ac:dyDescent="0.25">
      <c r="A47" s="71">
        <v>46</v>
      </c>
      <c r="B47" s="74">
        <v>508</v>
      </c>
      <c r="C47" s="74">
        <v>5</v>
      </c>
      <c r="D47" s="82" t="s">
        <v>22</v>
      </c>
      <c r="E47" s="72">
        <v>382</v>
      </c>
      <c r="F47" s="72">
        <v>27</v>
      </c>
      <c r="G47" s="74">
        <f t="shared" si="0"/>
        <v>409</v>
      </c>
      <c r="H47" s="73">
        <f t="shared" si="1"/>
        <v>449.90000000000003</v>
      </c>
      <c r="I47" s="71">
        <f t="shared" si="12"/>
        <v>38980</v>
      </c>
      <c r="J47" s="66">
        <f t="shared" si="3"/>
        <v>15942820</v>
      </c>
      <c r="K47" s="92">
        <f t="shared" si="4"/>
        <v>17218246</v>
      </c>
      <c r="L47" s="93">
        <f t="shared" si="5"/>
        <v>43000</v>
      </c>
      <c r="M47" s="94">
        <f t="shared" si="6"/>
        <v>1574650.0000000002</v>
      </c>
      <c r="R47" s="10"/>
    </row>
    <row r="48" spans="1:18" ht="16.5" x14ac:dyDescent="0.25">
      <c r="A48" s="71">
        <v>47</v>
      </c>
      <c r="B48" s="74">
        <v>509</v>
      </c>
      <c r="C48" s="74">
        <v>5</v>
      </c>
      <c r="D48" s="82" t="s">
        <v>22</v>
      </c>
      <c r="E48" s="72">
        <v>382</v>
      </c>
      <c r="F48" s="72">
        <v>28</v>
      </c>
      <c r="G48" s="74">
        <f t="shared" si="0"/>
        <v>410</v>
      </c>
      <c r="H48" s="73">
        <f t="shared" si="1"/>
        <v>451.00000000000006</v>
      </c>
      <c r="I48" s="71">
        <f t="shared" si="12"/>
        <v>38980</v>
      </c>
      <c r="J48" s="66">
        <f t="shared" si="3"/>
        <v>15981800</v>
      </c>
      <c r="K48" s="92">
        <f t="shared" si="4"/>
        <v>17260344</v>
      </c>
      <c r="L48" s="93">
        <f t="shared" si="5"/>
        <v>43000</v>
      </c>
      <c r="M48" s="94">
        <f t="shared" si="6"/>
        <v>1578500.0000000002</v>
      </c>
      <c r="R48" s="10"/>
    </row>
    <row r="49" spans="1:18" ht="16.5" x14ac:dyDescent="0.25">
      <c r="A49" s="71">
        <v>48</v>
      </c>
      <c r="B49" s="74">
        <v>510</v>
      </c>
      <c r="C49" s="74">
        <v>5</v>
      </c>
      <c r="D49" s="82" t="s">
        <v>23</v>
      </c>
      <c r="E49" s="72">
        <v>393</v>
      </c>
      <c r="F49" s="72">
        <v>39</v>
      </c>
      <c r="G49" s="74">
        <f t="shared" si="0"/>
        <v>432</v>
      </c>
      <c r="H49" s="73">
        <f t="shared" si="1"/>
        <v>475.20000000000005</v>
      </c>
      <c r="I49" s="71">
        <f t="shared" si="12"/>
        <v>38980</v>
      </c>
      <c r="J49" s="66">
        <f t="shared" si="3"/>
        <v>16839360</v>
      </c>
      <c r="K49" s="92">
        <f t="shared" si="4"/>
        <v>18186509</v>
      </c>
      <c r="L49" s="93">
        <f t="shared" si="5"/>
        <v>45500</v>
      </c>
      <c r="M49" s="94">
        <f t="shared" si="6"/>
        <v>1663200.0000000002</v>
      </c>
      <c r="R49" s="10"/>
    </row>
    <row r="50" spans="1:18" x14ac:dyDescent="0.25">
      <c r="A50" s="71">
        <v>49</v>
      </c>
      <c r="B50" s="74">
        <v>601</v>
      </c>
      <c r="C50" s="74">
        <v>6</v>
      </c>
      <c r="D50" s="82" t="s">
        <v>13</v>
      </c>
      <c r="E50" s="72">
        <v>743</v>
      </c>
      <c r="F50" s="72">
        <v>67</v>
      </c>
      <c r="G50" s="74">
        <f t="shared" si="0"/>
        <v>810</v>
      </c>
      <c r="H50" s="73">
        <f t="shared" si="1"/>
        <v>891.00000000000011</v>
      </c>
      <c r="I50" s="71">
        <f>I44+120</f>
        <v>39100</v>
      </c>
      <c r="J50" s="66">
        <f t="shared" si="3"/>
        <v>31671000</v>
      </c>
      <c r="K50" s="92">
        <f t="shared" si="4"/>
        <v>34204680</v>
      </c>
      <c r="L50" s="93">
        <f t="shared" si="5"/>
        <v>85500</v>
      </c>
      <c r="M50" s="94">
        <f t="shared" si="6"/>
        <v>3118500.0000000005</v>
      </c>
    </row>
    <row r="51" spans="1:18" x14ac:dyDescent="0.25">
      <c r="A51" s="71">
        <v>50</v>
      </c>
      <c r="B51" s="74">
        <v>602</v>
      </c>
      <c r="C51" s="74">
        <v>6</v>
      </c>
      <c r="D51" s="82" t="s">
        <v>13</v>
      </c>
      <c r="E51" s="72">
        <v>743</v>
      </c>
      <c r="F51" s="72">
        <v>67</v>
      </c>
      <c r="G51" s="74">
        <f t="shared" si="0"/>
        <v>810</v>
      </c>
      <c r="H51" s="73">
        <f t="shared" si="1"/>
        <v>891.00000000000011</v>
      </c>
      <c r="I51" s="71">
        <f t="shared" ref="I51:I59" si="13">I50</f>
        <v>39100</v>
      </c>
      <c r="J51" s="66">
        <f t="shared" si="3"/>
        <v>31671000</v>
      </c>
      <c r="K51" s="92">
        <f t="shared" si="4"/>
        <v>34204680</v>
      </c>
      <c r="L51" s="93">
        <f t="shared" si="5"/>
        <v>85500</v>
      </c>
      <c r="M51" s="94">
        <f t="shared" si="6"/>
        <v>3118500.0000000005</v>
      </c>
    </row>
    <row r="52" spans="1:18" x14ac:dyDescent="0.25">
      <c r="A52" s="71">
        <v>51</v>
      </c>
      <c r="B52" s="74">
        <v>603</v>
      </c>
      <c r="C52" s="74">
        <v>6</v>
      </c>
      <c r="D52" s="82" t="s">
        <v>22</v>
      </c>
      <c r="E52" s="72">
        <v>382</v>
      </c>
      <c r="F52" s="72">
        <v>27</v>
      </c>
      <c r="G52" s="74">
        <f t="shared" si="0"/>
        <v>409</v>
      </c>
      <c r="H52" s="73">
        <f t="shared" si="1"/>
        <v>449.90000000000003</v>
      </c>
      <c r="I52" s="71">
        <f t="shared" si="13"/>
        <v>39100</v>
      </c>
      <c r="J52" s="66">
        <f t="shared" si="3"/>
        <v>15991900</v>
      </c>
      <c r="K52" s="92">
        <f t="shared" si="4"/>
        <v>17271252</v>
      </c>
      <c r="L52" s="93">
        <f t="shared" si="5"/>
        <v>43000</v>
      </c>
      <c r="M52" s="94">
        <f t="shared" si="6"/>
        <v>1574650.0000000002</v>
      </c>
    </row>
    <row r="53" spans="1:18" s="47" customFormat="1" x14ac:dyDescent="0.25">
      <c r="A53" s="71">
        <v>52</v>
      </c>
      <c r="B53" s="74">
        <v>604</v>
      </c>
      <c r="C53" s="74">
        <v>6</v>
      </c>
      <c r="D53" s="82" t="s">
        <v>23</v>
      </c>
      <c r="E53" s="72">
        <v>393</v>
      </c>
      <c r="F53" s="72">
        <v>39</v>
      </c>
      <c r="G53" s="74">
        <f t="shared" si="0"/>
        <v>432</v>
      </c>
      <c r="H53" s="73">
        <f t="shared" si="1"/>
        <v>475.20000000000005</v>
      </c>
      <c r="I53" s="71">
        <f t="shared" si="13"/>
        <v>39100</v>
      </c>
      <c r="J53" s="66">
        <f t="shared" si="3"/>
        <v>16891200</v>
      </c>
      <c r="K53" s="92">
        <f t="shared" si="4"/>
        <v>18242496</v>
      </c>
      <c r="L53" s="93">
        <f t="shared" si="5"/>
        <v>45500</v>
      </c>
      <c r="M53" s="94">
        <f t="shared" si="6"/>
        <v>1663200.0000000002</v>
      </c>
      <c r="N53" s="1"/>
    </row>
    <row r="54" spans="1:18" x14ac:dyDescent="0.25">
      <c r="A54" s="71">
        <v>53</v>
      </c>
      <c r="B54" s="74">
        <v>605</v>
      </c>
      <c r="C54" s="74">
        <v>6</v>
      </c>
      <c r="D54" s="82" t="s">
        <v>22</v>
      </c>
      <c r="E54" s="72">
        <v>382</v>
      </c>
      <c r="F54" s="72">
        <v>27</v>
      </c>
      <c r="G54" s="74">
        <f t="shared" si="0"/>
        <v>409</v>
      </c>
      <c r="H54" s="73">
        <f t="shared" si="1"/>
        <v>449.90000000000003</v>
      </c>
      <c r="I54" s="71">
        <f t="shared" si="13"/>
        <v>39100</v>
      </c>
      <c r="J54" s="66">
        <f t="shared" si="3"/>
        <v>15991900</v>
      </c>
      <c r="K54" s="92">
        <f t="shared" si="4"/>
        <v>17271252</v>
      </c>
      <c r="L54" s="93">
        <f t="shared" si="5"/>
        <v>43000</v>
      </c>
      <c r="M54" s="94">
        <f t="shared" si="6"/>
        <v>1574650.0000000002</v>
      </c>
    </row>
    <row r="55" spans="1:18" x14ac:dyDescent="0.25">
      <c r="A55" s="71">
        <v>54</v>
      </c>
      <c r="B55" s="74">
        <v>606</v>
      </c>
      <c r="C55" s="74">
        <v>6</v>
      </c>
      <c r="D55" s="82" t="s">
        <v>23</v>
      </c>
      <c r="E55" s="72">
        <v>393</v>
      </c>
      <c r="F55" s="72">
        <v>39</v>
      </c>
      <c r="G55" s="74">
        <f t="shared" si="0"/>
        <v>432</v>
      </c>
      <c r="H55" s="73">
        <f t="shared" si="1"/>
        <v>475.20000000000005</v>
      </c>
      <c r="I55" s="71">
        <f t="shared" si="13"/>
        <v>39100</v>
      </c>
      <c r="J55" s="66">
        <f t="shared" si="3"/>
        <v>16891200</v>
      </c>
      <c r="K55" s="92">
        <f t="shared" si="4"/>
        <v>18242496</v>
      </c>
      <c r="L55" s="93">
        <f t="shared" si="5"/>
        <v>45500</v>
      </c>
      <c r="M55" s="94">
        <f t="shared" si="6"/>
        <v>1663200.0000000002</v>
      </c>
    </row>
    <row r="56" spans="1:18" x14ac:dyDescent="0.25">
      <c r="A56" s="71">
        <v>55</v>
      </c>
      <c r="B56" s="74">
        <v>607</v>
      </c>
      <c r="C56" s="74">
        <v>6</v>
      </c>
      <c r="D56" s="82" t="s">
        <v>23</v>
      </c>
      <c r="E56" s="72">
        <v>393</v>
      </c>
      <c r="F56" s="72">
        <v>39</v>
      </c>
      <c r="G56" s="74">
        <f t="shared" si="0"/>
        <v>432</v>
      </c>
      <c r="H56" s="73">
        <f t="shared" si="1"/>
        <v>475.20000000000005</v>
      </c>
      <c r="I56" s="71">
        <f t="shared" si="13"/>
        <v>39100</v>
      </c>
      <c r="J56" s="66">
        <f t="shared" si="3"/>
        <v>16891200</v>
      </c>
      <c r="K56" s="92">
        <f t="shared" si="4"/>
        <v>18242496</v>
      </c>
      <c r="L56" s="93">
        <f t="shared" si="5"/>
        <v>45500</v>
      </c>
      <c r="M56" s="94">
        <f t="shared" si="6"/>
        <v>1663200.0000000002</v>
      </c>
    </row>
    <row r="57" spans="1:18" x14ac:dyDescent="0.25">
      <c r="A57" s="71">
        <v>56</v>
      </c>
      <c r="B57" s="74">
        <v>608</v>
      </c>
      <c r="C57" s="74">
        <v>6</v>
      </c>
      <c r="D57" s="82" t="s">
        <v>22</v>
      </c>
      <c r="E57" s="72">
        <v>382</v>
      </c>
      <c r="F57" s="72">
        <v>27</v>
      </c>
      <c r="G57" s="74">
        <f t="shared" si="0"/>
        <v>409</v>
      </c>
      <c r="H57" s="73">
        <f t="shared" si="1"/>
        <v>449.90000000000003</v>
      </c>
      <c r="I57" s="71">
        <f t="shared" si="13"/>
        <v>39100</v>
      </c>
      <c r="J57" s="66">
        <f t="shared" si="3"/>
        <v>15991900</v>
      </c>
      <c r="K57" s="92">
        <f t="shared" si="4"/>
        <v>17271252</v>
      </c>
      <c r="L57" s="93">
        <f t="shared" si="5"/>
        <v>43000</v>
      </c>
      <c r="M57" s="94">
        <f t="shared" si="6"/>
        <v>1574650.0000000002</v>
      </c>
    </row>
    <row r="58" spans="1:18" x14ac:dyDescent="0.25">
      <c r="A58" s="71">
        <v>57</v>
      </c>
      <c r="B58" s="74">
        <v>609</v>
      </c>
      <c r="C58" s="74">
        <v>6</v>
      </c>
      <c r="D58" s="82" t="s">
        <v>22</v>
      </c>
      <c r="E58" s="72">
        <v>382</v>
      </c>
      <c r="F58" s="72">
        <v>28</v>
      </c>
      <c r="G58" s="74">
        <f t="shared" si="0"/>
        <v>410</v>
      </c>
      <c r="H58" s="73">
        <f t="shared" si="1"/>
        <v>451.00000000000006</v>
      </c>
      <c r="I58" s="71">
        <f t="shared" si="13"/>
        <v>39100</v>
      </c>
      <c r="J58" s="66">
        <f t="shared" si="3"/>
        <v>16031000</v>
      </c>
      <c r="K58" s="92">
        <f t="shared" si="4"/>
        <v>17313480</v>
      </c>
      <c r="L58" s="93">
        <f t="shared" si="5"/>
        <v>43500</v>
      </c>
      <c r="M58" s="94">
        <f t="shared" si="6"/>
        <v>1578500.0000000002</v>
      </c>
    </row>
    <row r="59" spans="1:18" x14ac:dyDescent="0.25">
      <c r="A59" s="71">
        <v>58</v>
      </c>
      <c r="B59" s="74">
        <v>610</v>
      </c>
      <c r="C59" s="74">
        <v>6</v>
      </c>
      <c r="D59" s="82" t="s">
        <v>23</v>
      </c>
      <c r="E59" s="72">
        <v>393</v>
      </c>
      <c r="F59" s="72">
        <v>39</v>
      </c>
      <c r="G59" s="74">
        <f t="shared" si="0"/>
        <v>432</v>
      </c>
      <c r="H59" s="73">
        <f t="shared" si="1"/>
        <v>475.20000000000005</v>
      </c>
      <c r="I59" s="71">
        <f t="shared" si="13"/>
        <v>39100</v>
      </c>
      <c r="J59" s="66">
        <f t="shared" si="3"/>
        <v>16891200</v>
      </c>
      <c r="K59" s="92">
        <f t="shared" si="4"/>
        <v>18242496</v>
      </c>
      <c r="L59" s="93">
        <f t="shared" si="5"/>
        <v>45500</v>
      </c>
      <c r="M59" s="94">
        <f t="shared" si="6"/>
        <v>1663200.0000000002</v>
      </c>
    </row>
    <row r="60" spans="1:18" x14ac:dyDescent="0.25">
      <c r="A60" s="71">
        <v>59</v>
      </c>
      <c r="B60" s="74">
        <v>701</v>
      </c>
      <c r="C60" s="74">
        <v>7</v>
      </c>
      <c r="D60" s="82" t="s">
        <v>13</v>
      </c>
      <c r="E60" s="72">
        <v>743</v>
      </c>
      <c r="F60" s="72">
        <v>67</v>
      </c>
      <c r="G60" s="74">
        <f t="shared" si="0"/>
        <v>810</v>
      </c>
      <c r="H60" s="73">
        <f t="shared" si="1"/>
        <v>891.00000000000011</v>
      </c>
      <c r="I60" s="71">
        <f>I54+120</f>
        <v>39220</v>
      </c>
      <c r="J60" s="66">
        <f t="shared" si="3"/>
        <v>31768200</v>
      </c>
      <c r="K60" s="92">
        <f t="shared" si="4"/>
        <v>34309656</v>
      </c>
      <c r="L60" s="93">
        <f t="shared" si="5"/>
        <v>86000</v>
      </c>
      <c r="M60" s="94">
        <f t="shared" si="6"/>
        <v>3118500.0000000005</v>
      </c>
    </row>
    <row r="61" spans="1:18" x14ac:dyDescent="0.25">
      <c r="A61" s="71">
        <v>60</v>
      </c>
      <c r="B61" s="74">
        <v>702</v>
      </c>
      <c r="C61" s="74">
        <v>7</v>
      </c>
      <c r="D61" s="82" t="s">
        <v>13</v>
      </c>
      <c r="E61" s="72">
        <v>743</v>
      </c>
      <c r="F61" s="72">
        <v>67</v>
      </c>
      <c r="G61" s="74">
        <f t="shared" si="0"/>
        <v>810</v>
      </c>
      <c r="H61" s="73">
        <f t="shared" si="1"/>
        <v>891.00000000000011</v>
      </c>
      <c r="I61" s="71">
        <f t="shared" ref="I61:I69" si="14">I60</f>
        <v>39220</v>
      </c>
      <c r="J61" s="66">
        <f t="shared" si="3"/>
        <v>31768200</v>
      </c>
      <c r="K61" s="92">
        <f t="shared" si="4"/>
        <v>34309656</v>
      </c>
      <c r="L61" s="93">
        <f t="shared" si="5"/>
        <v>86000</v>
      </c>
      <c r="M61" s="94">
        <f t="shared" si="6"/>
        <v>3118500.0000000005</v>
      </c>
    </row>
    <row r="62" spans="1:18" x14ac:dyDescent="0.25">
      <c r="A62" s="71">
        <v>61</v>
      </c>
      <c r="B62" s="72">
        <v>703</v>
      </c>
      <c r="C62" s="72">
        <v>7</v>
      </c>
      <c r="D62" s="82" t="s">
        <v>22</v>
      </c>
      <c r="E62" s="72">
        <v>382</v>
      </c>
      <c r="F62" s="72">
        <v>27</v>
      </c>
      <c r="G62" s="74">
        <f t="shared" si="0"/>
        <v>409</v>
      </c>
      <c r="H62" s="73">
        <f t="shared" si="1"/>
        <v>449.90000000000003</v>
      </c>
      <c r="I62" s="71">
        <f t="shared" si="14"/>
        <v>39220</v>
      </c>
      <c r="J62" s="66">
        <f t="shared" si="3"/>
        <v>16040980</v>
      </c>
      <c r="K62" s="92">
        <f t="shared" si="4"/>
        <v>17324258</v>
      </c>
      <c r="L62" s="93">
        <f t="shared" si="5"/>
        <v>43500</v>
      </c>
      <c r="M62" s="94">
        <f t="shared" si="6"/>
        <v>1574650.0000000002</v>
      </c>
    </row>
    <row r="63" spans="1:18" x14ac:dyDescent="0.25">
      <c r="A63" s="71">
        <v>62</v>
      </c>
      <c r="B63" s="72">
        <v>704</v>
      </c>
      <c r="C63" s="72">
        <v>7</v>
      </c>
      <c r="D63" s="82" t="s">
        <v>23</v>
      </c>
      <c r="E63" s="72">
        <v>393</v>
      </c>
      <c r="F63" s="72">
        <v>39</v>
      </c>
      <c r="G63" s="74">
        <f t="shared" si="0"/>
        <v>432</v>
      </c>
      <c r="H63" s="73">
        <f t="shared" si="1"/>
        <v>475.20000000000005</v>
      </c>
      <c r="I63" s="71">
        <f t="shared" si="14"/>
        <v>39220</v>
      </c>
      <c r="J63" s="66">
        <f t="shared" si="3"/>
        <v>16943040</v>
      </c>
      <c r="K63" s="92">
        <f t="shared" si="4"/>
        <v>18298483</v>
      </c>
      <c r="L63" s="93">
        <f t="shared" si="5"/>
        <v>45500</v>
      </c>
      <c r="M63" s="94">
        <f t="shared" si="6"/>
        <v>1663200.0000000002</v>
      </c>
    </row>
    <row r="64" spans="1:18" x14ac:dyDescent="0.25">
      <c r="A64" s="71">
        <v>63</v>
      </c>
      <c r="B64" s="72">
        <v>705</v>
      </c>
      <c r="C64" s="72">
        <v>7</v>
      </c>
      <c r="D64" s="82" t="s">
        <v>22</v>
      </c>
      <c r="E64" s="72">
        <v>382</v>
      </c>
      <c r="F64" s="72">
        <v>27</v>
      </c>
      <c r="G64" s="74">
        <f t="shared" si="0"/>
        <v>409</v>
      </c>
      <c r="H64" s="73">
        <f t="shared" si="1"/>
        <v>449.90000000000003</v>
      </c>
      <c r="I64" s="71">
        <f t="shared" si="14"/>
        <v>39220</v>
      </c>
      <c r="J64" s="66">
        <f t="shared" si="3"/>
        <v>16040980</v>
      </c>
      <c r="K64" s="92">
        <f t="shared" si="4"/>
        <v>17324258</v>
      </c>
      <c r="L64" s="93">
        <f t="shared" si="5"/>
        <v>43500</v>
      </c>
      <c r="M64" s="94">
        <f t="shared" si="6"/>
        <v>1574650.0000000002</v>
      </c>
    </row>
    <row r="65" spans="1:13" x14ac:dyDescent="0.25">
      <c r="A65" s="71">
        <v>64</v>
      </c>
      <c r="B65" s="72">
        <v>706</v>
      </c>
      <c r="C65" s="72">
        <v>7</v>
      </c>
      <c r="D65" s="82" t="s">
        <v>23</v>
      </c>
      <c r="E65" s="72">
        <v>393</v>
      </c>
      <c r="F65" s="72">
        <v>39</v>
      </c>
      <c r="G65" s="74">
        <f t="shared" ref="G65:G126" si="15">E65+F65</f>
        <v>432</v>
      </c>
      <c r="H65" s="73">
        <f t="shared" ref="H65:H126" si="16">G65*1.1</f>
        <v>475.20000000000005</v>
      </c>
      <c r="I65" s="71">
        <f t="shared" si="14"/>
        <v>39220</v>
      </c>
      <c r="J65" s="66">
        <f t="shared" si="3"/>
        <v>16943040</v>
      </c>
      <c r="K65" s="92">
        <f t="shared" si="4"/>
        <v>18298483</v>
      </c>
      <c r="L65" s="93">
        <f t="shared" si="5"/>
        <v>45500</v>
      </c>
      <c r="M65" s="94">
        <f t="shared" si="6"/>
        <v>1663200.0000000002</v>
      </c>
    </row>
    <row r="66" spans="1:13" x14ac:dyDescent="0.25">
      <c r="A66" s="71">
        <v>65</v>
      </c>
      <c r="B66" s="72">
        <v>707</v>
      </c>
      <c r="C66" s="72">
        <v>7</v>
      </c>
      <c r="D66" s="82" t="s">
        <v>23</v>
      </c>
      <c r="E66" s="72">
        <v>393</v>
      </c>
      <c r="F66" s="72">
        <v>39</v>
      </c>
      <c r="G66" s="74">
        <f t="shared" si="15"/>
        <v>432</v>
      </c>
      <c r="H66" s="73">
        <f t="shared" si="16"/>
        <v>475.20000000000005</v>
      </c>
      <c r="I66" s="71">
        <f t="shared" si="14"/>
        <v>39220</v>
      </c>
      <c r="J66" s="66">
        <f t="shared" si="3"/>
        <v>16943040</v>
      </c>
      <c r="K66" s="92">
        <f t="shared" si="4"/>
        <v>18298483</v>
      </c>
      <c r="L66" s="93">
        <f t="shared" si="5"/>
        <v>45500</v>
      </c>
      <c r="M66" s="94">
        <f t="shared" si="6"/>
        <v>1663200.0000000002</v>
      </c>
    </row>
    <row r="67" spans="1:13" x14ac:dyDescent="0.25">
      <c r="A67" s="71">
        <v>66</v>
      </c>
      <c r="B67" s="72">
        <v>708</v>
      </c>
      <c r="C67" s="72">
        <v>7</v>
      </c>
      <c r="D67" s="82" t="s">
        <v>22</v>
      </c>
      <c r="E67" s="72">
        <v>382</v>
      </c>
      <c r="F67" s="72">
        <v>27</v>
      </c>
      <c r="G67" s="74">
        <f t="shared" si="15"/>
        <v>409</v>
      </c>
      <c r="H67" s="73">
        <f t="shared" si="16"/>
        <v>449.90000000000003</v>
      </c>
      <c r="I67" s="71">
        <f t="shared" si="14"/>
        <v>39220</v>
      </c>
      <c r="J67" s="66">
        <f t="shared" ref="J67:J130" si="17">G67*I67</f>
        <v>16040980</v>
      </c>
      <c r="K67" s="92">
        <f t="shared" ref="K67:K130" si="18">ROUND(J67*1.08,0)</f>
        <v>17324258</v>
      </c>
      <c r="L67" s="93">
        <f t="shared" ref="L67:L130" si="19">MROUND((K67*0.03/12),500)</f>
        <v>43500</v>
      </c>
      <c r="M67" s="94">
        <f t="shared" ref="M67:M130" si="20">H67*3500</f>
        <v>1574650.0000000002</v>
      </c>
    </row>
    <row r="68" spans="1:13" x14ac:dyDescent="0.25">
      <c r="A68" s="71">
        <v>67</v>
      </c>
      <c r="B68" s="72">
        <v>709</v>
      </c>
      <c r="C68" s="72">
        <v>7</v>
      </c>
      <c r="D68" s="82" t="s">
        <v>22</v>
      </c>
      <c r="E68" s="72">
        <v>382</v>
      </c>
      <c r="F68" s="72">
        <v>28</v>
      </c>
      <c r="G68" s="74">
        <f t="shared" si="15"/>
        <v>410</v>
      </c>
      <c r="H68" s="73">
        <f t="shared" si="16"/>
        <v>451.00000000000006</v>
      </c>
      <c r="I68" s="71">
        <f t="shared" si="14"/>
        <v>39220</v>
      </c>
      <c r="J68" s="66">
        <f t="shared" si="17"/>
        <v>16080200</v>
      </c>
      <c r="K68" s="92">
        <f t="shared" si="18"/>
        <v>17366616</v>
      </c>
      <c r="L68" s="93">
        <f t="shared" si="19"/>
        <v>43500</v>
      </c>
      <c r="M68" s="94">
        <f t="shared" si="20"/>
        <v>1578500.0000000002</v>
      </c>
    </row>
    <row r="69" spans="1:13" x14ac:dyDescent="0.25">
      <c r="A69" s="71">
        <v>68</v>
      </c>
      <c r="B69" s="72">
        <v>710</v>
      </c>
      <c r="C69" s="72">
        <v>7</v>
      </c>
      <c r="D69" s="82" t="s">
        <v>23</v>
      </c>
      <c r="E69" s="72">
        <v>393</v>
      </c>
      <c r="F69" s="72">
        <v>39</v>
      </c>
      <c r="G69" s="74">
        <f t="shared" si="15"/>
        <v>432</v>
      </c>
      <c r="H69" s="73">
        <f t="shared" si="16"/>
        <v>475.20000000000005</v>
      </c>
      <c r="I69" s="71">
        <f t="shared" si="14"/>
        <v>39220</v>
      </c>
      <c r="J69" s="66">
        <f t="shared" si="17"/>
        <v>16943040</v>
      </c>
      <c r="K69" s="92">
        <f t="shared" si="18"/>
        <v>18298483</v>
      </c>
      <c r="L69" s="93">
        <f t="shared" si="19"/>
        <v>45500</v>
      </c>
      <c r="M69" s="94">
        <f t="shared" si="20"/>
        <v>1663200.0000000002</v>
      </c>
    </row>
    <row r="70" spans="1:13" x14ac:dyDescent="0.25">
      <c r="A70" s="71">
        <v>69</v>
      </c>
      <c r="B70" s="72">
        <v>801</v>
      </c>
      <c r="C70" s="72">
        <v>8</v>
      </c>
      <c r="D70" s="82" t="s">
        <v>13</v>
      </c>
      <c r="E70" s="72">
        <v>743</v>
      </c>
      <c r="F70" s="72">
        <v>67</v>
      </c>
      <c r="G70" s="74">
        <f t="shared" si="15"/>
        <v>810</v>
      </c>
      <c r="H70" s="73">
        <f t="shared" si="16"/>
        <v>891.00000000000011</v>
      </c>
      <c r="I70" s="71">
        <f>I64+120</f>
        <v>39340</v>
      </c>
      <c r="J70" s="66">
        <f t="shared" si="17"/>
        <v>31865400</v>
      </c>
      <c r="K70" s="92">
        <f t="shared" si="18"/>
        <v>34414632</v>
      </c>
      <c r="L70" s="93">
        <f t="shared" si="19"/>
        <v>86000</v>
      </c>
      <c r="M70" s="94">
        <f t="shared" si="20"/>
        <v>3118500.0000000005</v>
      </c>
    </row>
    <row r="71" spans="1:13" x14ac:dyDescent="0.25">
      <c r="A71" s="71">
        <v>70</v>
      </c>
      <c r="B71" s="72">
        <v>802</v>
      </c>
      <c r="C71" s="72">
        <v>8</v>
      </c>
      <c r="D71" s="82" t="s">
        <v>13</v>
      </c>
      <c r="E71" s="72">
        <v>743</v>
      </c>
      <c r="F71" s="72">
        <v>67</v>
      </c>
      <c r="G71" s="74">
        <f t="shared" si="15"/>
        <v>810</v>
      </c>
      <c r="H71" s="73">
        <f t="shared" si="16"/>
        <v>891.00000000000011</v>
      </c>
      <c r="I71" s="71">
        <f t="shared" ref="I71:I79" si="21">I70</f>
        <v>39340</v>
      </c>
      <c r="J71" s="66">
        <f t="shared" si="17"/>
        <v>31865400</v>
      </c>
      <c r="K71" s="92">
        <f t="shared" si="18"/>
        <v>34414632</v>
      </c>
      <c r="L71" s="93">
        <f t="shared" si="19"/>
        <v>86000</v>
      </c>
      <c r="M71" s="94">
        <f t="shared" si="20"/>
        <v>3118500.0000000005</v>
      </c>
    </row>
    <row r="72" spans="1:13" x14ac:dyDescent="0.25">
      <c r="A72" s="71">
        <v>71</v>
      </c>
      <c r="B72" s="72">
        <v>803</v>
      </c>
      <c r="C72" s="72">
        <v>8</v>
      </c>
      <c r="D72" s="82" t="s">
        <v>22</v>
      </c>
      <c r="E72" s="72">
        <v>382</v>
      </c>
      <c r="F72" s="72">
        <v>27</v>
      </c>
      <c r="G72" s="74">
        <f t="shared" si="15"/>
        <v>409</v>
      </c>
      <c r="H72" s="73">
        <f t="shared" si="16"/>
        <v>449.90000000000003</v>
      </c>
      <c r="I72" s="71">
        <f t="shared" si="21"/>
        <v>39340</v>
      </c>
      <c r="J72" s="66">
        <f t="shared" si="17"/>
        <v>16090060</v>
      </c>
      <c r="K72" s="92">
        <f t="shared" si="18"/>
        <v>17377265</v>
      </c>
      <c r="L72" s="93">
        <f t="shared" si="19"/>
        <v>43500</v>
      </c>
      <c r="M72" s="94">
        <f t="shared" si="20"/>
        <v>1574650.0000000002</v>
      </c>
    </row>
    <row r="73" spans="1:13" x14ac:dyDescent="0.25">
      <c r="A73" s="71">
        <v>72</v>
      </c>
      <c r="B73" s="72">
        <v>804</v>
      </c>
      <c r="C73" s="72">
        <v>8</v>
      </c>
      <c r="D73" s="82" t="s">
        <v>23</v>
      </c>
      <c r="E73" s="72">
        <v>393</v>
      </c>
      <c r="F73" s="72">
        <v>39</v>
      </c>
      <c r="G73" s="74">
        <f t="shared" si="15"/>
        <v>432</v>
      </c>
      <c r="H73" s="73">
        <f t="shared" si="16"/>
        <v>475.20000000000005</v>
      </c>
      <c r="I73" s="71">
        <f t="shared" si="21"/>
        <v>39340</v>
      </c>
      <c r="J73" s="66">
        <f t="shared" si="17"/>
        <v>16994880</v>
      </c>
      <c r="K73" s="92">
        <f t="shared" si="18"/>
        <v>18354470</v>
      </c>
      <c r="L73" s="93">
        <f t="shared" si="19"/>
        <v>46000</v>
      </c>
      <c r="M73" s="94">
        <f t="shared" si="20"/>
        <v>1663200.0000000002</v>
      </c>
    </row>
    <row r="74" spans="1:13" x14ac:dyDescent="0.25">
      <c r="A74" s="71">
        <v>73</v>
      </c>
      <c r="B74" s="72">
        <v>805</v>
      </c>
      <c r="C74" s="72">
        <v>8</v>
      </c>
      <c r="D74" s="82" t="s">
        <v>22</v>
      </c>
      <c r="E74" s="72">
        <v>382</v>
      </c>
      <c r="F74" s="72">
        <v>27</v>
      </c>
      <c r="G74" s="74">
        <f t="shared" si="15"/>
        <v>409</v>
      </c>
      <c r="H74" s="73">
        <f t="shared" si="16"/>
        <v>449.90000000000003</v>
      </c>
      <c r="I74" s="71">
        <f t="shared" si="21"/>
        <v>39340</v>
      </c>
      <c r="J74" s="66">
        <f t="shared" si="17"/>
        <v>16090060</v>
      </c>
      <c r="K74" s="92">
        <f t="shared" si="18"/>
        <v>17377265</v>
      </c>
      <c r="L74" s="93">
        <f t="shared" si="19"/>
        <v>43500</v>
      </c>
      <c r="M74" s="94">
        <f t="shared" si="20"/>
        <v>1574650.0000000002</v>
      </c>
    </row>
    <row r="75" spans="1:13" x14ac:dyDescent="0.25">
      <c r="A75" s="71">
        <v>74</v>
      </c>
      <c r="B75" s="72">
        <v>806</v>
      </c>
      <c r="C75" s="72">
        <v>8</v>
      </c>
      <c r="D75" s="82" t="s">
        <v>23</v>
      </c>
      <c r="E75" s="72">
        <v>393</v>
      </c>
      <c r="F75" s="72">
        <v>39</v>
      </c>
      <c r="G75" s="74">
        <f t="shared" si="15"/>
        <v>432</v>
      </c>
      <c r="H75" s="73">
        <f t="shared" si="16"/>
        <v>475.20000000000005</v>
      </c>
      <c r="I75" s="71">
        <f t="shared" si="21"/>
        <v>39340</v>
      </c>
      <c r="J75" s="66">
        <f t="shared" si="17"/>
        <v>16994880</v>
      </c>
      <c r="K75" s="92">
        <f t="shared" si="18"/>
        <v>18354470</v>
      </c>
      <c r="L75" s="93">
        <f t="shared" si="19"/>
        <v>46000</v>
      </c>
      <c r="M75" s="94">
        <f t="shared" si="20"/>
        <v>1663200.0000000002</v>
      </c>
    </row>
    <row r="76" spans="1:13" x14ac:dyDescent="0.25">
      <c r="A76" s="71">
        <v>75</v>
      </c>
      <c r="B76" s="72">
        <v>807</v>
      </c>
      <c r="C76" s="72">
        <v>8</v>
      </c>
      <c r="D76" s="82" t="s">
        <v>23</v>
      </c>
      <c r="E76" s="72">
        <v>393</v>
      </c>
      <c r="F76" s="72">
        <v>39</v>
      </c>
      <c r="G76" s="74">
        <f t="shared" si="15"/>
        <v>432</v>
      </c>
      <c r="H76" s="73">
        <f t="shared" si="16"/>
        <v>475.20000000000005</v>
      </c>
      <c r="I76" s="71">
        <f t="shared" si="21"/>
        <v>39340</v>
      </c>
      <c r="J76" s="66">
        <f t="shared" si="17"/>
        <v>16994880</v>
      </c>
      <c r="K76" s="92">
        <f t="shared" si="18"/>
        <v>18354470</v>
      </c>
      <c r="L76" s="93">
        <f t="shared" si="19"/>
        <v>46000</v>
      </c>
      <c r="M76" s="94">
        <f t="shared" si="20"/>
        <v>1663200.0000000002</v>
      </c>
    </row>
    <row r="77" spans="1:13" x14ac:dyDescent="0.25">
      <c r="A77" s="71">
        <v>76</v>
      </c>
      <c r="B77" s="72">
        <v>808</v>
      </c>
      <c r="C77" s="72">
        <v>8</v>
      </c>
      <c r="D77" s="82" t="s">
        <v>22</v>
      </c>
      <c r="E77" s="72">
        <v>382</v>
      </c>
      <c r="F77" s="72">
        <v>27</v>
      </c>
      <c r="G77" s="74">
        <f t="shared" si="15"/>
        <v>409</v>
      </c>
      <c r="H77" s="73">
        <f t="shared" si="16"/>
        <v>449.90000000000003</v>
      </c>
      <c r="I77" s="71">
        <f t="shared" si="21"/>
        <v>39340</v>
      </c>
      <c r="J77" s="66">
        <f t="shared" si="17"/>
        <v>16090060</v>
      </c>
      <c r="K77" s="92">
        <f t="shared" si="18"/>
        <v>17377265</v>
      </c>
      <c r="L77" s="93">
        <f t="shared" si="19"/>
        <v>43500</v>
      </c>
      <c r="M77" s="94">
        <f t="shared" si="20"/>
        <v>1574650.0000000002</v>
      </c>
    </row>
    <row r="78" spans="1:13" x14ac:dyDescent="0.25">
      <c r="A78" s="71">
        <v>77</v>
      </c>
      <c r="B78" s="72">
        <v>809</v>
      </c>
      <c r="C78" s="72">
        <v>8</v>
      </c>
      <c r="D78" s="82" t="s">
        <v>22</v>
      </c>
      <c r="E78" s="72">
        <v>382</v>
      </c>
      <c r="F78" s="72">
        <v>28</v>
      </c>
      <c r="G78" s="74">
        <f t="shared" si="15"/>
        <v>410</v>
      </c>
      <c r="H78" s="73">
        <f t="shared" si="16"/>
        <v>451.00000000000006</v>
      </c>
      <c r="I78" s="71">
        <f t="shared" si="21"/>
        <v>39340</v>
      </c>
      <c r="J78" s="66">
        <f t="shared" si="17"/>
        <v>16129400</v>
      </c>
      <c r="K78" s="92">
        <f t="shared" si="18"/>
        <v>17419752</v>
      </c>
      <c r="L78" s="93">
        <f t="shared" si="19"/>
        <v>43500</v>
      </c>
      <c r="M78" s="94">
        <f t="shared" si="20"/>
        <v>1578500.0000000002</v>
      </c>
    </row>
    <row r="79" spans="1:13" x14ac:dyDescent="0.25">
      <c r="A79" s="71">
        <v>78</v>
      </c>
      <c r="B79" s="72">
        <v>810</v>
      </c>
      <c r="C79" s="72">
        <v>8</v>
      </c>
      <c r="D79" s="82" t="s">
        <v>23</v>
      </c>
      <c r="E79" s="72">
        <v>393</v>
      </c>
      <c r="F79" s="72">
        <v>39</v>
      </c>
      <c r="G79" s="74">
        <f t="shared" si="15"/>
        <v>432</v>
      </c>
      <c r="H79" s="73">
        <f t="shared" si="16"/>
        <v>475.20000000000005</v>
      </c>
      <c r="I79" s="71">
        <f t="shared" si="21"/>
        <v>39340</v>
      </c>
      <c r="J79" s="66">
        <f t="shared" si="17"/>
        <v>16994880</v>
      </c>
      <c r="K79" s="92">
        <f t="shared" si="18"/>
        <v>18354470</v>
      </c>
      <c r="L79" s="93">
        <f t="shared" si="19"/>
        <v>46000</v>
      </c>
      <c r="M79" s="94">
        <f t="shared" si="20"/>
        <v>1663200.0000000002</v>
      </c>
    </row>
    <row r="80" spans="1:13" x14ac:dyDescent="0.25">
      <c r="A80" s="71">
        <v>79</v>
      </c>
      <c r="B80" s="72">
        <v>901</v>
      </c>
      <c r="C80" s="72">
        <v>9</v>
      </c>
      <c r="D80" s="82" t="s">
        <v>13</v>
      </c>
      <c r="E80" s="72">
        <v>743</v>
      </c>
      <c r="F80" s="72">
        <v>67</v>
      </c>
      <c r="G80" s="74">
        <f t="shared" si="15"/>
        <v>810</v>
      </c>
      <c r="H80" s="73">
        <f t="shared" si="16"/>
        <v>891.00000000000011</v>
      </c>
      <c r="I80" s="71">
        <f>I74+120</f>
        <v>39460</v>
      </c>
      <c r="J80" s="66">
        <f t="shared" si="17"/>
        <v>31962600</v>
      </c>
      <c r="K80" s="92">
        <f t="shared" si="18"/>
        <v>34519608</v>
      </c>
      <c r="L80" s="93">
        <f t="shared" si="19"/>
        <v>86500</v>
      </c>
      <c r="M80" s="94">
        <f t="shared" si="20"/>
        <v>3118500.0000000005</v>
      </c>
    </row>
    <row r="81" spans="1:13" x14ac:dyDescent="0.25">
      <c r="A81" s="71">
        <v>80</v>
      </c>
      <c r="B81" s="72">
        <v>902</v>
      </c>
      <c r="C81" s="72">
        <v>9</v>
      </c>
      <c r="D81" s="82" t="s">
        <v>13</v>
      </c>
      <c r="E81" s="72">
        <v>743</v>
      </c>
      <c r="F81" s="72">
        <v>67</v>
      </c>
      <c r="G81" s="74">
        <f t="shared" si="15"/>
        <v>810</v>
      </c>
      <c r="H81" s="73">
        <f t="shared" si="16"/>
        <v>891.00000000000011</v>
      </c>
      <c r="I81" s="71">
        <f t="shared" ref="I81:I89" si="22">I80</f>
        <v>39460</v>
      </c>
      <c r="J81" s="66">
        <f t="shared" si="17"/>
        <v>31962600</v>
      </c>
      <c r="K81" s="92">
        <f t="shared" si="18"/>
        <v>34519608</v>
      </c>
      <c r="L81" s="93">
        <f t="shared" si="19"/>
        <v>86500</v>
      </c>
      <c r="M81" s="94">
        <f t="shared" si="20"/>
        <v>3118500.0000000005</v>
      </c>
    </row>
    <row r="82" spans="1:13" x14ac:dyDescent="0.25">
      <c r="A82" s="71">
        <v>81</v>
      </c>
      <c r="B82" s="74">
        <v>903</v>
      </c>
      <c r="C82" s="74">
        <v>9</v>
      </c>
      <c r="D82" s="82" t="s">
        <v>22</v>
      </c>
      <c r="E82" s="72">
        <v>382</v>
      </c>
      <c r="F82" s="72">
        <v>27</v>
      </c>
      <c r="G82" s="74">
        <f t="shared" si="15"/>
        <v>409</v>
      </c>
      <c r="H82" s="73">
        <f t="shared" si="16"/>
        <v>449.90000000000003</v>
      </c>
      <c r="I82" s="71">
        <f t="shared" si="22"/>
        <v>39460</v>
      </c>
      <c r="J82" s="66">
        <f t="shared" si="17"/>
        <v>16139140</v>
      </c>
      <c r="K82" s="92">
        <f t="shared" si="18"/>
        <v>17430271</v>
      </c>
      <c r="L82" s="93">
        <f t="shared" si="19"/>
        <v>43500</v>
      </c>
      <c r="M82" s="94">
        <f t="shared" si="20"/>
        <v>1574650.0000000002</v>
      </c>
    </row>
    <row r="83" spans="1:13" x14ac:dyDescent="0.25">
      <c r="A83" s="71">
        <v>82</v>
      </c>
      <c r="B83" s="74">
        <v>904</v>
      </c>
      <c r="C83" s="74">
        <v>9</v>
      </c>
      <c r="D83" s="82" t="s">
        <v>23</v>
      </c>
      <c r="E83" s="72">
        <v>393</v>
      </c>
      <c r="F83" s="72">
        <v>39</v>
      </c>
      <c r="G83" s="74">
        <f t="shared" si="15"/>
        <v>432</v>
      </c>
      <c r="H83" s="73">
        <f t="shared" si="16"/>
        <v>475.20000000000005</v>
      </c>
      <c r="I83" s="71">
        <f t="shared" si="22"/>
        <v>39460</v>
      </c>
      <c r="J83" s="66">
        <f t="shared" si="17"/>
        <v>17046720</v>
      </c>
      <c r="K83" s="92">
        <f t="shared" si="18"/>
        <v>18410458</v>
      </c>
      <c r="L83" s="93">
        <f t="shared" si="19"/>
        <v>46000</v>
      </c>
      <c r="M83" s="94">
        <f t="shared" si="20"/>
        <v>1663200.0000000002</v>
      </c>
    </row>
    <row r="84" spans="1:13" x14ac:dyDescent="0.25">
      <c r="A84" s="71">
        <v>83</v>
      </c>
      <c r="B84" s="74">
        <v>905</v>
      </c>
      <c r="C84" s="74">
        <v>9</v>
      </c>
      <c r="D84" s="82" t="s">
        <v>22</v>
      </c>
      <c r="E84" s="72">
        <v>382</v>
      </c>
      <c r="F84" s="72">
        <v>27</v>
      </c>
      <c r="G84" s="74">
        <f t="shared" si="15"/>
        <v>409</v>
      </c>
      <c r="H84" s="73">
        <f t="shared" si="16"/>
        <v>449.90000000000003</v>
      </c>
      <c r="I84" s="71">
        <f t="shared" si="22"/>
        <v>39460</v>
      </c>
      <c r="J84" s="66">
        <f t="shared" si="17"/>
        <v>16139140</v>
      </c>
      <c r="K84" s="92">
        <f t="shared" si="18"/>
        <v>17430271</v>
      </c>
      <c r="L84" s="93">
        <f t="shared" si="19"/>
        <v>43500</v>
      </c>
      <c r="M84" s="94">
        <f t="shared" si="20"/>
        <v>1574650.0000000002</v>
      </c>
    </row>
    <row r="85" spans="1:13" x14ac:dyDescent="0.25">
      <c r="A85" s="71">
        <v>84</v>
      </c>
      <c r="B85" s="74">
        <v>906</v>
      </c>
      <c r="C85" s="74">
        <v>9</v>
      </c>
      <c r="D85" s="82" t="s">
        <v>23</v>
      </c>
      <c r="E85" s="72">
        <v>393</v>
      </c>
      <c r="F85" s="72">
        <v>39</v>
      </c>
      <c r="G85" s="74">
        <f t="shared" si="15"/>
        <v>432</v>
      </c>
      <c r="H85" s="73">
        <f t="shared" si="16"/>
        <v>475.20000000000005</v>
      </c>
      <c r="I85" s="71">
        <f t="shared" si="22"/>
        <v>39460</v>
      </c>
      <c r="J85" s="66">
        <f t="shared" si="17"/>
        <v>17046720</v>
      </c>
      <c r="K85" s="92">
        <f t="shared" si="18"/>
        <v>18410458</v>
      </c>
      <c r="L85" s="93">
        <f t="shared" si="19"/>
        <v>46000</v>
      </c>
      <c r="M85" s="94">
        <f t="shared" si="20"/>
        <v>1663200.0000000002</v>
      </c>
    </row>
    <row r="86" spans="1:13" x14ac:dyDescent="0.25">
      <c r="A86" s="71">
        <v>85</v>
      </c>
      <c r="B86" s="74">
        <v>907</v>
      </c>
      <c r="C86" s="74">
        <v>9</v>
      </c>
      <c r="D86" s="82" t="s">
        <v>23</v>
      </c>
      <c r="E86" s="72">
        <v>393</v>
      </c>
      <c r="F86" s="72">
        <v>39</v>
      </c>
      <c r="G86" s="74">
        <f t="shared" si="15"/>
        <v>432</v>
      </c>
      <c r="H86" s="73">
        <f t="shared" si="16"/>
        <v>475.20000000000005</v>
      </c>
      <c r="I86" s="71">
        <f t="shared" si="22"/>
        <v>39460</v>
      </c>
      <c r="J86" s="66">
        <f t="shared" si="17"/>
        <v>17046720</v>
      </c>
      <c r="K86" s="92">
        <f t="shared" si="18"/>
        <v>18410458</v>
      </c>
      <c r="L86" s="93">
        <f t="shared" si="19"/>
        <v>46000</v>
      </c>
      <c r="M86" s="94">
        <f t="shared" si="20"/>
        <v>1663200.0000000002</v>
      </c>
    </row>
    <row r="87" spans="1:13" x14ac:dyDescent="0.25">
      <c r="A87" s="71">
        <v>86</v>
      </c>
      <c r="B87" s="74">
        <v>908</v>
      </c>
      <c r="C87" s="74">
        <v>9</v>
      </c>
      <c r="D87" s="82" t="s">
        <v>22</v>
      </c>
      <c r="E87" s="72">
        <v>382</v>
      </c>
      <c r="F87" s="72">
        <v>27</v>
      </c>
      <c r="G87" s="74">
        <f t="shared" si="15"/>
        <v>409</v>
      </c>
      <c r="H87" s="73">
        <f t="shared" si="16"/>
        <v>449.90000000000003</v>
      </c>
      <c r="I87" s="71">
        <f t="shared" si="22"/>
        <v>39460</v>
      </c>
      <c r="J87" s="66">
        <f t="shared" si="17"/>
        <v>16139140</v>
      </c>
      <c r="K87" s="92">
        <f t="shared" si="18"/>
        <v>17430271</v>
      </c>
      <c r="L87" s="93">
        <f t="shared" si="19"/>
        <v>43500</v>
      </c>
      <c r="M87" s="94">
        <f t="shared" si="20"/>
        <v>1574650.0000000002</v>
      </c>
    </row>
    <row r="88" spans="1:13" x14ac:dyDescent="0.25">
      <c r="A88" s="71">
        <v>87</v>
      </c>
      <c r="B88" s="74">
        <v>909</v>
      </c>
      <c r="C88" s="74">
        <v>9</v>
      </c>
      <c r="D88" s="82" t="s">
        <v>22</v>
      </c>
      <c r="E88" s="72">
        <v>382</v>
      </c>
      <c r="F88" s="72">
        <v>28</v>
      </c>
      <c r="G88" s="74">
        <f t="shared" si="15"/>
        <v>410</v>
      </c>
      <c r="H88" s="73">
        <f t="shared" si="16"/>
        <v>451.00000000000006</v>
      </c>
      <c r="I88" s="71">
        <f t="shared" si="22"/>
        <v>39460</v>
      </c>
      <c r="J88" s="66">
        <f t="shared" si="17"/>
        <v>16178600</v>
      </c>
      <c r="K88" s="92">
        <f t="shared" si="18"/>
        <v>17472888</v>
      </c>
      <c r="L88" s="93">
        <f t="shared" si="19"/>
        <v>43500</v>
      </c>
      <c r="M88" s="94">
        <f t="shared" si="20"/>
        <v>1578500.0000000002</v>
      </c>
    </row>
    <row r="89" spans="1:13" x14ac:dyDescent="0.25">
      <c r="A89" s="71">
        <v>88</v>
      </c>
      <c r="B89" s="74">
        <v>910</v>
      </c>
      <c r="C89" s="74">
        <v>9</v>
      </c>
      <c r="D89" s="82" t="s">
        <v>23</v>
      </c>
      <c r="E89" s="72">
        <v>393</v>
      </c>
      <c r="F89" s="72">
        <v>39</v>
      </c>
      <c r="G89" s="74">
        <f t="shared" si="15"/>
        <v>432</v>
      </c>
      <c r="H89" s="73">
        <f t="shared" si="16"/>
        <v>475.20000000000005</v>
      </c>
      <c r="I89" s="71">
        <f t="shared" si="22"/>
        <v>39460</v>
      </c>
      <c r="J89" s="66">
        <f t="shared" si="17"/>
        <v>17046720</v>
      </c>
      <c r="K89" s="92">
        <f t="shared" si="18"/>
        <v>18410458</v>
      </c>
      <c r="L89" s="93">
        <f t="shared" si="19"/>
        <v>46000</v>
      </c>
      <c r="M89" s="94">
        <f t="shared" si="20"/>
        <v>1663200.0000000002</v>
      </c>
    </row>
    <row r="90" spans="1:13" x14ac:dyDescent="0.25">
      <c r="A90" s="71">
        <v>89</v>
      </c>
      <c r="B90" s="74">
        <v>1001</v>
      </c>
      <c r="C90" s="74">
        <v>10</v>
      </c>
      <c r="D90" s="82" t="s">
        <v>13</v>
      </c>
      <c r="E90" s="72">
        <v>743</v>
      </c>
      <c r="F90" s="72">
        <v>67</v>
      </c>
      <c r="G90" s="74">
        <f t="shared" si="15"/>
        <v>810</v>
      </c>
      <c r="H90" s="73">
        <f t="shared" si="16"/>
        <v>891.00000000000011</v>
      </c>
      <c r="I90" s="71">
        <f>I84+120</f>
        <v>39580</v>
      </c>
      <c r="J90" s="66">
        <f t="shared" si="17"/>
        <v>32059800</v>
      </c>
      <c r="K90" s="92">
        <f t="shared" si="18"/>
        <v>34624584</v>
      </c>
      <c r="L90" s="93">
        <f t="shared" si="19"/>
        <v>86500</v>
      </c>
      <c r="M90" s="94">
        <f t="shared" si="20"/>
        <v>3118500.0000000005</v>
      </c>
    </row>
    <row r="91" spans="1:13" x14ac:dyDescent="0.25">
      <c r="A91" s="71">
        <v>90</v>
      </c>
      <c r="B91" s="74">
        <v>1002</v>
      </c>
      <c r="C91" s="74">
        <v>10</v>
      </c>
      <c r="D91" s="82" t="s">
        <v>13</v>
      </c>
      <c r="E91" s="72">
        <v>743</v>
      </c>
      <c r="F91" s="72">
        <v>67</v>
      </c>
      <c r="G91" s="74">
        <f t="shared" si="15"/>
        <v>810</v>
      </c>
      <c r="H91" s="73">
        <f t="shared" si="16"/>
        <v>891.00000000000011</v>
      </c>
      <c r="I91" s="71">
        <f t="shared" ref="I91:I99" si="23">I90</f>
        <v>39580</v>
      </c>
      <c r="J91" s="66">
        <f t="shared" si="17"/>
        <v>32059800</v>
      </c>
      <c r="K91" s="92">
        <f t="shared" si="18"/>
        <v>34624584</v>
      </c>
      <c r="L91" s="93">
        <f t="shared" si="19"/>
        <v>86500</v>
      </c>
      <c r="M91" s="94">
        <f t="shared" si="20"/>
        <v>3118500.0000000005</v>
      </c>
    </row>
    <row r="92" spans="1:13" x14ac:dyDescent="0.25">
      <c r="A92" s="71">
        <v>91</v>
      </c>
      <c r="B92" s="74">
        <v>1003</v>
      </c>
      <c r="C92" s="74">
        <v>10</v>
      </c>
      <c r="D92" s="82" t="s">
        <v>22</v>
      </c>
      <c r="E92" s="72">
        <v>382</v>
      </c>
      <c r="F92" s="72">
        <v>27</v>
      </c>
      <c r="G92" s="74">
        <f t="shared" si="15"/>
        <v>409</v>
      </c>
      <c r="H92" s="73">
        <f t="shared" si="16"/>
        <v>449.90000000000003</v>
      </c>
      <c r="I92" s="71">
        <f t="shared" si="23"/>
        <v>39580</v>
      </c>
      <c r="J92" s="66">
        <f t="shared" si="17"/>
        <v>16188220</v>
      </c>
      <c r="K92" s="92">
        <f t="shared" si="18"/>
        <v>17483278</v>
      </c>
      <c r="L92" s="93">
        <f t="shared" si="19"/>
        <v>43500</v>
      </c>
      <c r="M92" s="94">
        <f t="shared" si="20"/>
        <v>1574650.0000000002</v>
      </c>
    </row>
    <row r="93" spans="1:13" x14ac:dyDescent="0.25">
      <c r="A93" s="71">
        <v>92</v>
      </c>
      <c r="B93" s="74">
        <v>1004</v>
      </c>
      <c r="C93" s="74">
        <v>10</v>
      </c>
      <c r="D93" s="82" t="s">
        <v>23</v>
      </c>
      <c r="E93" s="72">
        <v>393</v>
      </c>
      <c r="F93" s="72">
        <v>39</v>
      </c>
      <c r="G93" s="74">
        <f t="shared" si="15"/>
        <v>432</v>
      </c>
      <c r="H93" s="73">
        <f t="shared" si="16"/>
        <v>475.20000000000005</v>
      </c>
      <c r="I93" s="71">
        <f t="shared" si="23"/>
        <v>39580</v>
      </c>
      <c r="J93" s="66">
        <f t="shared" si="17"/>
        <v>17098560</v>
      </c>
      <c r="K93" s="92">
        <f t="shared" si="18"/>
        <v>18466445</v>
      </c>
      <c r="L93" s="93">
        <f t="shared" si="19"/>
        <v>46000</v>
      </c>
      <c r="M93" s="94">
        <f t="shared" si="20"/>
        <v>1663200.0000000002</v>
      </c>
    </row>
    <row r="94" spans="1:13" x14ac:dyDescent="0.25">
      <c r="A94" s="71">
        <v>93</v>
      </c>
      <c r="B94" s="74">
        <v>1005</v>
      </c>
      <c r="C94" s="74">
        <v>10</v>
      </c>
      <c r="D94" s="82" t="s">
        <v>22</v>
      </c>
      <c r="E94" s="72">
        <v>382</v>
      </c>
      <c r="F94" s="72">
        <v>27</v>
      </c>
      <c r="G94" s="74">
        <f t="shared" si="15"/>
        <v>409</v>
      </c>
      <c r="H94" s="73">
        <f t="shared" si="16"/>
        <v>449.90000000000003</v>
      </c>
      <c r="I94" s="71">
        <f t="shared" si="23"/>
        <v>39580</v>
      </c>
      <c r="J94" s="66">
        <f t="shared" si="17"/>
        <v>16188220</v>
      </c>
      <c r="K94" s="92">
        <f t="shared" si="18"/>
        <v>17483278</v>
      </c>
      <c r="L94" s="93">
        <f t="shared" si="19"/>
        <v>43500</v>
      </c>
      <c r="M94" s="94">
        <f t="shared" si="20"/>
        <v>1574650.0000000002</v>
      </c>
    </row>
    <row r="95" spans="1:13" x14ac:dyDescent="0.25">
      <c r="A95" s="71">
        <v>94</v>
      </c>
      <c r="B95" s="74">
        <v>1006</v>
      </c>
      <c r="C95" s="74">
        <v>10</v>
      </c>
      <c r="D95" s="82" t="s">
        <v>23</v>
      </c>
      <c r="E95" s="72">
        <v>393</v>
      </c>
      <c r="F95" s="72">
        <v>39</v>
      </c>
      <c r="G95" s="74">
        <f t="shared" si="15"/>
        <v>432</v>
      </c>
      <c r="H95" s="73">
        <f t="shared" si="16"/>
        <v>475.20000000000005</v>
      </c>
      <c r="I95" s="71">
        <f t="shared" si="23"/>
        <v>39580</v>
      </c>
      <c r="J95" s="66">
        <f t="shared" si="17"/>
        <v>17098560</v>
      </c>
      <c r="K95" s="92">
        <f t="shared" si="18"/>
        <v>18466445</v>
      </c>
      <c r="L95" s="93">
        <f t="shared" si="19"/>
        <v>46000</v>
      </c>
      <c r="M95" s="94">
        <f t="shared" si="20"/>
        <v>1663200.0000000002</v>
      </c>
    </row>
    <row r="96" spans="1:13" x14ac:dyDescent="0.25">
      <c r="A96" s="71">
        <v>95</v>
      </c>
      <c r="B96" s="74">
        <v>1007</v>
      </c>
      <c r="C96" s="74">
        <v>10</v>
      </c>
      <c r="D96" s="82" t="s">
        <v>23</v>
      </c>
      <c r="E96" s="72">
        <v>393</v>
      </c>
      <c r="F96" s="72">
        <v>39</v>
      </c>
      <c r="G96" s="74">
        <f t="shared" si="15"/>
        <v>432</v>
      </c>
      <c r="H96" s="73">
        <f t="shared" si="16"/>
        <v>475.20000000000005</v>
      </c>
      <c r="I96" s="71">
        <f t="shared" si="23"/>
        <v>39580</v>
      </c>
      <c r="J96" s="66">
        <f t="shared" si="17"/>
        <v>17098560</v>
      </c>
      <c r="K96" s="92">
        <f t="shared" si="18"/>
        <v>18466445</v>
      </c>
      <c r="L96" s="93">
        <f t="shared" si="19"/>
        <v>46000</v>
      </c>
      <c r="M96" s="94">
        <f t="shared" si="20"/>
        <v>1663200.0000000002</v>
      </c>
    </row>
    <row r="97" spans="1:13" x14ac:dyDescent="0.25">
      <c r="A97" s="71">
        <v>96</v>
      </c>
      <c r="B97" s="74">
        <v>1008</v>
      </c>
      <c r="C97" s="74">
        <v>10</v>
      </c>
      <c r="D97" s="82" t="s">
        <v>22</v>
      </c>
      <c r="E97" s="72">
        <v>382</v>
      </c>
      <c r="F97" s="72">
        <v>27</v>
      </c>
      <c r="G97" s="74">
        <f t="shared" si="15"/>
        <v>409</v>
      </c>
      <c r="H97" s="73">
        <f t="shared" si="16"/>
        <v>449.90000000000003</v>
      </c>
      <c r="I97" s="71">
        <f t="shared" si="23"/>
        <v>39580</v>
      </c>
      <c r="J97" s="66">
        <f t="shared" si="17"/>
        <v>16188220</v>
      </c>
      <c r="K97" s="92">
        <f t="shared" si="18"/>
        <v>17483278</v>
      </c>
      <c r="L97" s="93">
        <f t="shared" si="19"/>
        <v>43500</v>
      </c>
      <c r="M97" s="94">
        <f t="shared" si="20"/>
        <v>1574650.0000000002</v>
      </c>
    </row>
    <row r="98" spans="1:13" x14ac:dyDescent="0.25">
      <c r="A98" s="71">
        <v>97</v>
      </c>
      <c r="B98" s="74">
        <v>1009</v>
      </c>
      <c r="C98" s="74">
        <v>10</v>
      </c>
      <c r="D98" s="82" t="s">
        <v>22</v>
      </c>
      <c r="E98" s="72">
        <v>382</v>
      </c>
      <c r="F98" s="72">
        <v>28</v>
      </c>
      <c r="G98" s="74">
        <f t="shared" si="15"/>
        <v>410</v>
      </c>
      <c r="H98" s="73">
        <f t="shared" si="16"/>
        <v>451.00000000000006</v>
      </c>
      <c r="I98" s="71">
        <f t="shared" si="23"/>
        <v>39580</v>
      </c>
      <c r="J98" s="66">
        <f t="shared" si="17"/>
        <v>16227800</v>
      </c>
      <c r="K98" s="92">
        <f t="shared" si="18"/>
        <v>17526024</v>
      </c>
      <c r="L98" s="93">
        <f t="shared" si="19"/>
        <v>44000</v>
      </c>
      <c r="M98" s="94">
        <f t="shared" si="20"/>
        <v>1578500.0000000002</v>
      </c>
    </row>
    <row r="99" spans="1:13" x14ac:dyDescent="0.25">
      <c r="A99" s="71">
        <v>98</v>
      </c>
      <c r="B99" s="74">
        <v>1010</v>
      </c>
      <c r="C99" s="74">
        <v>10</v>
      </c>
      <c r="D99" s="82" t="s">
        <v>23</v>
      </c>
      <c r="E99" s="72">
        <v>393</v>
      </c>
      <c r="F99" s="72">
        <v>39</v>
      </c>
      <c r="G99" s="74">
        <f t="shared" si="15"/>
        <v>432</v>
      </c>
      <c r="H99" s="73">
        <f t="shared" si="16"/>
        <v>475.20000000000005</v>
      </c>
      <c r="I99" s="71">
        <f t="shared" si="23"/>
        <v>39580</v>
      </c>
      <c r="J99" s="66">
        <f t="shared" si="17"/>
        <v>17098560</v>
      </c>
      <c r="K99" s="92">
        <f t="shared" si="18"/>
        <v>18466445</v>
      </c>
      <c r="L99" s="93">
        <f t="shared" si="19"/>
        <v>46000</v>
      </c>
      <c r="M99" s="94">
        <f t="shared" si="20"/>
        <v>1663200.0000000002</v>
      </c>
    </row>
    <row r="100" spans="1:13" x14ac:dyDescent="0.25">
      <c r="A100" s="71">
        <v>99</v>
      </c>
      <c r="B100" s="74">
        <v>1101</v>
      </c>
      <c r="C100" s="74">
        <v>11</v>
      </c>
      <c r="D100" s="82" t="s">
        <v>13</v>
      </c>
      <c r="E100" s="72">
        <v>743</v>
      </c>
      <c r="F100" s="72">
        <v>67</v>
      </c>
      <c r="G100" s="74">
        <f t="shared" si="15"/>
        <v>810</v>
      </c>
      <c r="H100" s="73">
        <f t="shared" si="16"/>
        <v>891.00000000000011</v>
      </c>
      <c r="I100" s="71">
        <f>I94+120</f>
        <v>39700</v>
      </c>
      <c r="J100" s="66">
        <f t="shared" si="17"/>
        <v>32157000</v>
      </c>
      <c r="K100" s="92">
        <f t="shared" si="18"/>
        <v>34729560</v>
      </c>
      <c r="L100" s="93">
        <f t="shared" si="19"/>
        <v>87000</v>
      </c>
      <c r="M100" s="94">
        <f t="shared" si="20"/>
        <v>3118500.0000000005</v>
      </c>
    </row>
    <row r="101" spans="1:13" x14ac:dyDescent="0.25">
      <c r="A101" s="71">
        <v>100</v>
      </c>
      <c r="B101" s="74">
        <v>1102</v>
      </c>
      <c r="C101" s="74">
        <v>11</v>
      </c>
      <c r="D101" s="82" t="s">
        <v>13</v>
      </c>
      <c r="E101" s="72">
        <v>743</v>
      </c>
      <c r="F101" s="72">
        <v>67</v>
      </c>
      <c r="G101" s="74">
        <f t="shared" si="15"/>
        <v>810</v>
      </c>
      <c r="H101" s="73">
        <f t="shared" si="16"/>
        <v>891.00000000000011</v>
      </c>
      <c r="I101" s="71">
        <f t="shared" ref="I101:I109" si="24">I100</f>
        <v>39700</v>
      </c>
      <c r="J101" s="66">
        <f t="shared" si="17"/>
        <v>32157000</v>
      </c>
      <c r="K101" s="92">
        <f t="shared" si="18"/>
        <v>34729560</v>
      </c>
      <c r="L101" s="93">
        <f t="shared" si="19"/>
        <v>87000</v>
      </c>
      <c r="M101" s="94">
        <f t="shared" si="20"/>
        <v>3118500.0000000005</v>
      </c>
    </row>
    <row r="102" spans="1:13" x14ac:dyDescent="0.25">
      <c r="A102" s="71">
        <v>101</v>
      </c>
      <c r="B102" s="74">
        <v>1103</v>
      </c>
      <c r="C102" s="74">
        <v>11</v>
      </c>
      <c r="D102" s="82" t="s">
        <v>22</v>
      </c>
      <c r="E102" s="72">
        <v>382</v>
      </c>
      <c r="F102" s="72">
        <v>27</v>
      </c>
      <c r="G102" s="74">
        <f t="shared" si="15"/>
        <v>409</v>
      </c>
      <c r="H102" s="73">
        <f t="shared" si="16"/>
        <v>449.90000000000003</v>
      </c>
      <c r="I102" s="71">
        <f t="shared" si="24"/>
        <v>39700</v>
      </c>
      <c r="J102" s="66">
        <f t="shared" si="17"/>
        <v>16237300</v>
      </c>
      <c r="K102" s="92">
        <f t="shared" si="18"/>
        <v>17536284</v>
      </c>
      <c r="L102" s="93">
        <f t="shared" si="19"/>
        <v>44000</v>
      </c>
      <c r="M102" s="94">
        <f t="shared" si="20"/>
        <v>1574650.0000000002</v>
      </c>
    </row>
    <row r="103" spans="1:13" x14ac:dyDescent="0.25">
      <c r="A103" s="71">
        <v>102</v>
      </c>
      <c r="B103" s="74">
        <v>1104</v>
      </c>
      <c r="C103" s="74">
        <v>11</v>
      </c>
      <c r="D103" s="82" t="s">
        <v>23</v>
      </c>
      <c r="E103" s="72">
        <v>393</v>
      </c>
      <c r="F103" s="72">
        <v>39</v>
      </c>
      <c r="G103" s="74">
        <f t="shared" si="15"/>
        <v>432</v>
      </c>
      <c r="H103" s="73">
        <f t="shared" si="16"/>
        <v>475.20000000000005</v>
      </c>
      <c r="I103" s="71">
        <f t="shared" si="24"/>
        <v>39700</v>
      </c>
      <c r="J103" s="66">
        <f t="shared" si="17"/>
        <v>17150400</v>
      </c>
      <c r="K103" s="92">
        <f t="shared" si="18"/>
        <v>18522432</v>
      </c>
      <c r="L103" s="93">
        <f t="shared" si="19"/>
        <v>46500</v>
      </c>
      <c r="M103" s="94">
        <f t="shared" si="20"/>
        <v>1663200.0000000002</v>
      </c>
    </row>
    <row r="104" spans="1:13" x14ac:dyDescent="0.25">
      <c r="A104" s="71">
        <v>103</v>
      </c>
      <c r="B104" s="74">
        <v>1105</v>
      </c>
      <c r="C104" s="74">
        <v>11</v>
      </c>
      <c r="D104" s="82" t="s">
        <v>22</v>
      </c>
      <c r="E104" s="72">
        <v>382</v>
      </c>
      <c r="F104" s="72">
        <v>27</v>
      </c>
      <c r="G104" s="74">
        <f t="shared" si="15"/>
        <v>409</v>
      </c>
      <c r="H104" s="73">
        <f t="shared" si="16"/>
        <v>449.90000000000003</v>
      </c>
      <c r="I104" s="71">
        <f t="shared" si="24"/>
        <v>39700</v>
      </c>
      <c r="J104" s="66">
        <f t="shared" si="17"/>
        <v>16237300</v>
      </c>
      <c r="K104" s="92">
        <f t="shared" si="18"/>
        <v>17536284</v>
      </c>
      <c r="L104" s="93">
        <f t="shared" si="19"/>
        <v>44000</v>
      </c>
      <c r="M104" s="94">
        <f t="shared" si="20"/>
        <v>1574650.0000000002</v>
      </c>
    </row>
    <row r="105" spans="1:13" x14ac:dyDescent="0.25">
      <c r="A105" s="71">
        <v>104</v>
      </c>
      <c r="B105" s="74">
        <v>1106</v>
      </c>
      <c r="C105" s="74">
        <v>11</v>
      </c>
      <c r="D105" s="82" t="s">
        <v>23</v>
      </c>
      <c r="E105" s="72">
        <v>393</v>
      </c>
      <c r="F105" s="72">
        <v>39</v>
      </c>
      <c r="G105" s="74">
        <f t="shared" si="15"/>
        <v>432</v>
      </c>
      <c r="H105" s="73">
        <f t="shared" si="16"/>
        <v>475.20000000000005</v>
      </c>
      <c r="I105" s="71">
        <f t="shared" si="24"/>
        <v>39700</v>
      </c>
      <c r="J105" s="66">
        <f t="shared" si="17"/>
        <v>17150400</v>
      </c>
      <c r="K105" s="92">
        <f t="shared" si="18"/>
        <v>18522432</v>
      </c>
      <c r="L105" s="93">
        <f t="shared" si="19"/>
        <v>46500</v>
      </c>
      <c r="M105" s="94">
        <f t="shared" si="20"/>
        <v>1663200.0000000002</v>
      </c>
    </row>
    <row r="106" spans="1:13" x14ac:dyDescent="0.25">
      <c r="A106" s="71">
        <v>105</v>
      </c>
      <c r="B106" s="74">
        <v>1107</v>
      </c>
      <c r="C106" s="74">
        <v>11</v>
      </c>
      <c r="D106" s="82" t="s">
        <v>23</v>
      </c>
      <c r="E106" s="72">
        <v>393</v>
      </c>
      <c r="F106" s="72">
        <v>39</v>
      </c>
      <c r="G106" s="74">
        <f t="shared" si="15"/>
        <v>432</v>
      </c>
      <c r="H106" s="73">
        <f t="shared" si="16"/>
        <v>475.20000000000005</v>
      </c>
      <c r="I106" s="71">
        <f t="shared" si="24"/>
        <v>39700</v>
      </c>
      <c r="J106" s="66">
        <f t="shared" si="17"/>
        <v>17150400</v>
      </c>
      <c r="K106" s="92">
        <f t="shared" si="18"/>
        <v>18522432</v>
      </c>
      <c r="L106" s="93">
        <f t="shared" si="19"/>
        <v>46500</v>
      </c>
      <c r="M106" s="94">
        <f t="shared" si="20"/>
        <v>1663200.0000000002</v>
      </c>
    </row>
    <row r="107" spans="1:13" x14ac:dyDescent="0.25">
      <c r="A107" s="71">
        <v>106</v>
      </c>
      <c r="B107" s="74">
        <v>1108</v>
      </c>
      <c r="C107" s="74">
        <v>11</v>
      </c>
      <c r="D107" s="82" t="s">
        <v>22</v>
      </c>
      <c r="E107" s="72">
        <v>382</v>
      </c>
      <c r="F107" s="72">
        <v>27</v>
      </c>
      <c r="G107" s="74">
        <f t="shared" si="15"/>
        <v>409</v>
      </c>
      <c r="H107" s="73">
        <f t="shared" si="16"/>
        <v>449.90000000000003</v>
      </c>
      <c r="I107" s="71">
        <f t="shared" si="24"/>
        <v>39700</v>
      </c>
      <c r="J107" s="66">
        <f t="shared" si="17"/>
        <v>16237300</v>
      </c>
      <c r="K107" s="92">
        <f t="shared" si="18"/>
        <v>17536284</v>
      </c>
      <c r="L107" s="93">
        <f t="shared" si="19"/>
        <v>44000</v>
      </c>
      <c r="M107" s="94">
        <f t="shared" si="20"/>
        <v>1574650.0000000002</v>
      </c>
    </row>
    <row r="108" spans="1:13" x14ac:dyDescent="0.25">
      <c r="A108" s="71">
        <v>107</v>
      </c>
      <c r="B108" s="74">
        <v>1109</v>
      </c>
      <c r="C108" s="74">
        <v>11</v>
      </c>
      <c r="D108" s="82" t="s">
        <v>22</v>
      </c>
      <c r="E108" s="72">
        <v>382</v>
      </c>
      <c r="F108" s="72">
        <v>28</v>
      </c>
      <c r="G108" s="74">
        <f t="shared" si="15"/>
        <v>410</v>
      </c>
      <c r="H108" s="73">
        <f t="shared" si="16"/>
        <v>451.00000000000006</v>
      </c>
      <c r="I108" s="71">
        <f t="shared" si="24"/>
        <v>39700</v>
      </c>
      <c r="J108" s="66">
        <f t="shared" si="17"/>
        <v>16277000</v>
      </c>
      <c r="K108" s="92">
        <f t="shared" si="18"/>
        <v>17579160</v>
      </c>
      <c r="L108" s="93">
        <f t="shared" si="19"/>
        <v>44000</v>
      </c>
      <c r="M108" s="94">
        <f t="shared" si="20"/>
        <v>1578500.0000000002</v>
      </c>
    </row>
    <row r="109" spans="1:13" x14ac:dyDescent="0.25">
      <c r="A109" s="71">
        <v>108</v>
      </c>
      <c r="B109" s="74">
        <v>1110</v>
      </c>
      <c r="C109" s="74">
        <v>11</v>
      </c>
      <c r="D109" s="82" t="s">
        <v>23</v>
      </c>
      <c r="E109" s="72">
        <v>393</v>
      </c>
      <c r="F109" s="72">
        <v>39</v>
      </c>
      <c r="G109" s="74">
        <f t="shared" si="15"/>
        <v>432</v>
      </c>
      <c r="H109" s="73">
        <f t="shared" si="16"/>
        <v>475.20000000000005</v>
      </c>
      <c r="I109" s="71">
        <f t="shared" si="24"/>
        <v>39700</v>
      </c>
      <c r="J109" s="66">
        <f t="shared" si="17"/>
        <v>17150400</v>
      </c>
      <c r="K109" s="92">
        <f t="shared" si="18"/>
        <v>18522432</v>
      </c>
      <c r="L109" s="93">
        <f t="shared" si="19"/>
        <v>46500</v>
      </c>
      <c r="M109" s="94">
        <f t="shared" si="20"/>
        <v>1663200.0000000002</v>
      </c>
    </row>
    <row r="110" spans="1:13" x14ac:dyDescent="0.25">
      <c r="A110" s="71">
        <v>109</v>
      </c>
      <c r="B110" s="74">
        <v>1203</v>
      </c>
      <c r="C110" s="74">
        <v>12</v>
      </c>
      <c r="D110" s="82" t="s">
        <v>22</v>
      </c>
      <c r="E110" s="72">
        <v>382</v>
      </c>
      <c r="F110" s="72">
        <v>27</v>
      </c>
      <c r="G110" s="74">
        <f t="shared" si="15"/>
        <v>409</v>
      </c>
      <c r="H110" s="73">
        <f t="shared" si="16"/>
        <v>449.90000000000003</v>
      </c>
      <c r="I110" s="71">
        <f>I104+120</f>
        <v>39820</v>
      </c>
      <c r="J110" s="66">
        <f t="shared" si="17"/>
        <v>16286380</v>
      </c>
      <c r="K110" s="92">
        <f t="shared" si="18"/>
        <v>17589290</v>
      </c>
      <c r="L110" s="93">
        <f t="shared" si="19"/>
        <v>44000</v>
      </c>
      <c r="M110" s="94">
        <f t="shared" si="20"/>
        <v>1574650.0000000002</v>
      </c>
    </row>
    <row r="111" spans="1:13" x14ac:dyDescent="0.25">
      <c r="A111" s="71">
        <v>110</v>
      </c>
      <c r="B111" s="74">
        <v>1204</v>
      </c>
      <c r="C111" s="74">
        <v>12</v>
      </c>
      <c r="D111" s="82" t="s">
        <v>23</v>
      </c>
      <c r="E111" s="72">
        <v>393</v>
      </c>
      <c r="F111" s="72">
        <v>39</v>
      </c>
      <c r="G111" s="74">
        <f t="shared" si="15"/>
        <v>432</v>
      </c>
      <c r="H111" s="73">
        <f t="shared" si="16"/>
        <v>475.20000000000005</v>
      </c>
      <c r="I111" s="71">
        <f t="shared" ref="I111:I117" si="25">I110</f>
        <v>39820</v>
      </c>
      <c r="J111" s="66">
        <f t="shared" si="17"/>
        <v>17202240</v>
      </c>
      <c r="K111" s="92">
        <f t="shared" si="18"/>
        <v>18578419</v>
      </c>
      <c r="L111" s="93">
        <f t="shared" si="19"/>
        <v>46500</v>
      </c>
      <c r="M111" s="94">
        <f t="shared" si="20"/>
        <v>1663200.0000000002</v>
      </c>
    </row>
    <row r="112" spans="1:13" x14ac:dyDescent="0.25">
      <c r="A112" s="71">
        <v>111</v>
      </c>
      <c r="B112" s="74">
        <v>1205</v>
      </c>
      <c r="C112" s="74">
        <v>12</v>
      </c>
      <c r="D112" s="82" t="s">
        <v>22</v>
      </c>
      <c r="E112" s="72">
        <v>382</v>
      </c>
      <c r="F112" s="72">
        <v>27</v>
      </c>
      <c r="G112" s="74">
        <f t="shared" si="15"/>
        <v>409</v>
      </c>
      <c r="H112" s="73">
        <f t="shared" si="16"/>
        <v>449.90000000000003</v>
      </c>
      <c r="I112" s="71">
        <f t="shared" si="25"/>
        <v>39820</v>
      </c>
      <c r="J112" s="66">
        <f t="shared" si="17"/>
        <v>16286380</v>
      </c>
      <c r="K112" s="92">
        <f t="shared" si="18"/>
        <v>17589290</v>
      </c>
      <c r="L112" s="93">
        <f t="shared" si="19"/>
        <v>44000</v>
      </c>
      <c r="M112" s="94">
        <f t="shared" si="20"/>
        <v>1574650.0000000002</v>
      </c>
    </row>
    <row r="113" spans="1:13" x14ac:dyDescent="0.25">
      <c r="A113" s="71">
        <v>112</v>
      </c>
      <c r="B113" s="74">
        <v>1206</v>
      </c>
      <c r="C113" s="74">
        <v>12</v>
      </c>
      <c r="D113" s="82" t="s">
        <v>23</v>
      </c>
      <c r="E113" s="72">
        <v>393</v>
      </c>
      <c r="F113" s="72">
        <v>39</v>
      </c>
      <c r="G113" s="74">
        <f t="shared" si="15"/>
        <v>432</v>
      </c>
      <c r="H113" s="73">
        <f t="shared" si="16"/>
        <v>475.20000000000005</v>
      </c>
      <c r="I113" s="71">
        <f t="shared" si="25"/>
        <v>39820</v>
      </c>
      <c r="J113" s="66">
        <f t="shared" si="17"/>
        <v>17202240</v>
      </c>
      <c r="K113" s="92">
        <f t="shared" si="18"/>
        <v>18578419</v>
      </c>
      <c r="L113" s="93">
        <f t="shared" si="19"/>
        <v>46500</v>
      </c>
      <c r="M113" s="94">
        <f t="shared" si="20"/>
        <v>1663200.0000000002</v>
      </c>
    </row>
    <row r="114" spans="1:13" x14ac:dyDescent="0.25">
      <c r="A114" s="71">
        <v>113</v>
      </c>
      <c r="B114" s="74">
        <v>1207</v>
      </c>
      <c r="C114" s="74">
        <v>12</v>
      </c>
      <c r="D114" s="82" t="s">
        <v>23</v>
      </c>
      <c r="E114" s="72">
        <v>393</v>
      </c>
      <c r="F114" s="72">
        <v>39</v>
      </c>
      <c r="G114" s="74">
        <f t="shared" si="15"/>
        <v>432</v>
      </c>
      <c r="H114" s="73">
        <f t="shared" si="16"/>
        <v>475.20000000000005</v>
      </c>
      <c r="I114" s="71">
        <f t="shared" si="25"/>
        <v>39820</v>
      </c>
      <c r="J114" s="66">
        <f t="shared" si="17"/>
        <v>17202240</v>
      </c>
      <c r="K114" s="92">
        <f t="shared" si="18"/>
        <v>18578419</v>
      </c>
      <c r="L114" s="93">
        <f t="shared" si="19"/>
        <v>46500</v>
      </c>
      <c r="M114" s="94">
        <f t="shared" si="20"/>
        <v>1663200.0000000002</v>
      </c>
    </row>
    <row r="115" spans="1:13" x14ac:dyDescent="0.25">
      <c r="A115" s="71">
        <v>114</v>
      </c>
      <c r="B115" s="74">
        <v>1208</v>
      </c>
      <c r="C115" s="74">
        <v>12</v>
      </c>
      <c r="D115" s="82" t="s">
        <v>22</v>
      </c>
      <c r="E115" s="72">
        <v>382</v>
      </c>
      <c r="F115" s="72">
        <v>27</v>
      </c>
      <c r="G115" s="74">
        <f t="shared" si="15"/>
        <v>409</v>
      </c>
      <c r="H115" s="73">
        <f t="shared" si="16"/>
        <v>449.90000000000003</v>
      </c>
      <c r="I115" s="71">
        <f t="shared" si="25"/>
        <v>39820</v>
      </c>
      <c r="J115" s="66">
        <f t="shared" si="17"/>
        <v>16286380</v>
      </c>
      <c r="K115" s="92">
        <f t="shared" si="18"/>
        <v>17589290</v>
      </c>
      <c r="L115" s="93">
        <f t="shared" si="19"/>
        <v>44000</v>
      </c>
      <c r="M115" s="94">
        <f t="shared" si="20"/>
        <v>1574650.0000000002</v>
      </c>
    </row>
    <row r="116" spans="1:13" x14ac:dyDescent="0.25">
      <c r="A116" s="71">
        <v>115</v>
      </c>
      <c r="B116" s="74">
        <v>1209</v>
      </c>
      <c r="C116" s="74">
        <v>12</v>
      </c>
      <c r="D116" s="82" t="s">
        <v>22</v>
      </c>
      <c r="E116" s="72">
        <v>382</v>
      </c>
      <c r="F116" s="72">
        <v>28</v>
      </c>
      <c r="G116" s="74">
        <f t="shared" si="15"/>
        <v>410</v>
      </c>
      <c r="H116" s="73">
        <f t="shared" si="16"/>
        <v>451.00000000000006</v>
      </c>
      <c r="I116" s="71">
        <f t="shared" si="25"/>
        <v>39820</v>
      </c>
      <c r="J116" s="66">
        <f t="shared" si="17"/>
        <v>16326200</v>
      </c>
      <c r="K116" s="92">
        <f t="shared" si="18"/>
        <v>17632296</v>
      </c>
      <c r="L116" s="93">
        <f t="shared" si="19"/>
        <v>44000</v>
      </c>
      <c r="M116" s="94">
        <f t="shared" si="20"/>
        <v>1578500.0000000002</v>
      </c>
    </row>
    <row r="117" spans="1:13" x14ac:dyDescent="0.25">
      <c r="A117" s="71">
        <v>116</v>
      </c>
      <c r="B117" s="74">
        <v>1210</v>
      </c>
      <c r="C117" s="74">
        <v>12</v>
      </c>
      <c r="D117" s="82" t="s">
        <v>23</v>
      </c>
      <c r="E117" s="72">
        <v>393</v>
      </c>
      <c r="F117" s="72">
        <v>39</v>
      </c>
      <c r="G117" s="74">
        <f t="shared" si="15"/>
        <v>432</v>
      </c>
      <c r="H117" s="73">
        <f t="shared" si="16"/>
        <v>475.20000000000005</v>
      </c>
      <c r="I117" s="71">
        <f t="shared" si="25"/>
        <v>39820</v>
      </c>
      <c r="J117" s="66">
        <f t="shared" si="17"/>
        <v>17202240</v>
      </c>
      <c r="K117" s="92">
        <f t="shared" si="18"/>
        <v>18578419</v>
      </c>
      <c r="L117" s="93">
        <f t="shared" si="19"/>
        <v>46500</v>
      </c>
      <c r="M117" s="94">
        <f t="shared" si="20"/>
        <v>1663200.0000000002</v>
      </c>
    </row>
    <row r="118" spans="1:13" x14ac:dyDescent="0.25">
      <c r="A118" s="71">
        <v>117</v>
      </c>
      <c r="B118" s="74">
        <v>1301</v>
      </c>
      <c r="C118" s="74">
        <v>13</v>
      </c>
      <c r="D118" s="82" t="s">
        <v>13</v>
      </c>
      <c r="E118" s="72">
        <v>743</v>
      </c>
      <c r="F118" s="72">
        <v>67</v>
      </c>
      <c r="G118" s="74">
        <f t="shared" si="15"/>
        <v>810</v>
      </c>
      <c r="H118" s="73">
        <f t="shared" si="16"/>
        <v>891.00000000000011</v>
      </c>
      <c r="I118" s="71">
        <f>I112+120</f>
        <v>39940</v>
      </c>
      <c r="J118" s="66">
        <f t="shared" si="17"/>
        <v>32351400</v>
      </c>
      <c r="K118" s="92">
        <f t="shared" si="18"/>
        <v>34939512</v>
      </c>
      <c r="L118" s="93">
        <f t="shared" si="19"/>
        <v>87500</v>
      </c>
      <c r="M118" s="94">
        <f t="shared" si="20"/>
        <v>3118500.0000000005</v>
      </c>
    </row>
    <row r="119" spans="1:13" x14ac:dyDescent="0.25">
      <c r="A119" s="71">
        <v>118</v>
      </c>
      <c r="B119" s="74">
        <v>1302</v>
      </c>
      <c r="C119" s="74">
        <v>13</v>
      </c>
      <c r="D119" s="82" t="s">
        <v>13</v>
      </c>
      <c r="E119" s="72">
        <v>743</v>
      </c>
      <c r="F119" s="72">
        <v>67</v>
      </c>
      <c r="G119" s="74">
        <f t="shared" si="15"/>
        <v>810</v>
      </c>
      <c r="H119" s="73">
        <f t="shared" si="16"/>
        <v>891.00000000000011</v>
      </c>
      <c r="I119" s="71">
        <f t="shared" ref="I119:I127" si="26">I118</f>
        <v>39940</v>
      </c>
      <c r="J119" s="66">
        <f t="shared" si="17"/>
        <v>32351400</v>
      </c>
      <c r="K119" s="92">
        <f t="shared" si="18"/>
        <v>34939512</v>
      </c>
      <c r="L119" s="93">
        <f t="shared" si="19"/>
        <v>87500</v>
      </c>
      <c r="M119" s="94">
        <f t="shared" si="20"/>
        <v>3118500.0000000005</v>
      </c>
    </row>
    <row r="120" spans="1:13" x14ac:dyDescent="0.25">
      <c r="A120" s="71">
        <v>119</v>
      </c>
      <c r="B120" s="74">
        <v>1303</v>
      </c>
      <c r="C120" s="74">
        <v>13</v>
      </c>
      <c r="D120" s="82" t="s">
        <v>22</v>
      </c>
      <c r="E120" s="72">
        <v>382</v>
      </c>
      <c r="F120" s="72">
        <v>27</v>
      </c>
      <c r="G120" s="74">
        <f t="shared" si="15"/>
        <v>409</v>
      </c>
      <c r="H120" s="73">
        <f t="shared" si="16"/>
        <v>449.90000000000003</v>
      </c>
      <c r="I120" s="71">
        <f t="shared" si="26"/>
        <v>39940</v>
      </c>
      <c r="J120" s="66">
        <f t="shared" si="17"/>
        <v>16335460</v>
      </c>
      <c r="K120" s="92">
        <f t="shared" si="18"/>
        <v>17642297</v>
      </c>
      <c r="L120" s="93">
        <f t="shared" si="19"/>
        <v>44000</v>
      </c>
      <c r="M120" s="94">
        <f t="shared" si="20"/>
        <v>1574650.0000000002</v>
      </c>
    </row>
    <row r="121" spans="1:13" x14ac:dyDescent="0.25">
      <c r="A121" s="71">
        <v>120</v>
      </c>
      <c r="B121" s="74">
        <v>1304</v>
      </c>
      <c r="C121" s="74">
        <v>13</v>
      </c>
      <c r="D121" s="82" t="s">
        <v>23</v>
      </c>
      <c r="E121" s="72">
        <v>393</v>
      </c>
      <c r="F121" s="72">
        <v>39</v>
      </c>
      <c r="G121" s="74">
        <f t="shared" si="15"/>
        <v>432</v>
      </c>
      <c r="H121" s="73">
        <f t="shared" si="16"/>
        <v>475.20000000000005</v>
      </c>
      <c r="I121" s="71">
        <f t="shared" si="26"/>
        <v>39940</v>
      </c>
      <c r="J121" s="66">
        <f t="shared" si="17"/>
        <v>17254080</v>
      </c>
      <c r="K121" s="92">
        <f t="shared" si="18"/>
        <v>18634406</v>
      </c>
      <c r="L121" s="93">
        <f t="shared" si="19"/>
        <v>46500</v>
      </c>
      <c r="M121" s="94">
        <f t="shared" si="20"/>
        <v>1663200.0000000002</v>
      </c>
    </row>
    <row r="122" spans="1:13" x14ac:dyDescent="0.25">
      <c r="A122" s="71">
        <v>121</v>
      </c>
      <c r="B122" s="74">
        <v>1305</v>
      </c>
      <c r="C122" s="74">
        <v>13</v>
      </c>
      <c r="D122" s="82" t="s">
        <v>22</v>
      </c>
      <c r="E122" s="72">
        <v>382</v>
      </c>
      <c r="F122" s="72">
        <v>27</v>
      </c>
      <c r="G122" s="74">
        <f t="shared" si="15"/>
        <v>409</v>
      </c>
      <c r="H122" s="73">
        <f t="shared" si="16"/>
        <v>449.90000000000003</v>
      </c>
      <c r="I122" s="71">
        <f t="shared" si="26"/>
        <v>39940</v>
      </c>
      <c r="J122" s="66">
        <f t="shared" si="17"/>
        <v>16335460</v>
      </c>
      <c r="K122" s="92">
        <f t="shared" si="18"/>
        <v>17642297</v>
      </c>
      <c r="L122" s="93">
        <f t="shared" si="19"/>
        <v>44000</v>
      </c>
      <c r="M122" s="94">
        <f t="shared" si="20"/>
        <v>1574650.0000000002</v>
      </c>
    </row>
    <row r="123" spans="1:13" x14ac:dyDescent="0.25">
      <c r="A123" s="71">
        <v>122</v>
      </c>
      <c r="B123" s="74">
        <v>1306</v>
      </c>
      <c r="C123" s="74">
        <v>13</v>
      </c>
      <c r="D123" s="82" t="s">
        <v>23</v>
      </c>
      <c r="E123" s="72">
        <v>393</v>
      </c>
      <c r="F123" s="72">
        <v>39</v>
      </c>
      <c r="G123" s="74">
        <f t="shared" si="15"/>
        <v>432</v>
      </c>
      <c r="H123" s="73">
        <f t="shared" si="16"/>
        <v>475.20000000000005</v>
      </c>
      <c r="I123" s="71">
        <f t="shared" si="26"/>
        <v>39940</v>
      </c>
      <c r="J123" s="66">
        <f t="shared" si="17"/>
        <v>17254080</v>
      </c>
      <c r="K123" s="92">
        <f t="shared" si="18"/>
        <v>18634406</v>
      </c>
      <c r="L123" s="93">
        <f t="shared" si="19"/>
        <v>46500</v>
      </c>
      <c r="M123" s="94">
        <f t="shared" si="20"/>
        <v>1663200.0000000002</v>
      </c>
    </row>
    <row r="124" spans="1:13" x14ac:dyDescent="0.25">
      <c r="A124" s="71">
        <v>123</v>
      </c>
      <c r="B124" s="74">
        <v>1307</v>
      </c>
      <c r="C124" s="74">
        <v>13</v>
      </c>
      <c r="D124" s="82" t="s">
        <v>23</v>
      </c>
      <c r="E124" s="72">
        <v>393</v>
      </c>
      <c r="F124" s="72">
        <v>39</v>
      </c>
      <c r="G124" s="74">
        <f t="shared" si="15"/>
        <v>432</v>
      </c>
      <c r="H124" s="73">
        <f t="shared" si="16"/>
        <v>475.20000000000005</v>
      </c>
      <c r="I124" s="71">
        <f t="shared" si="26"/>
        <v>39940</v>
      </c>
      <c r="J124" s="66">
        <f t="shared" si="17"/>
        <v>17254080</v>
      </c>
      <c r="K124" s="92">
        <f t="shared" si="18"/>
        <v>18634406</v>
      </c>
      <c r="L124" s="93">
        <f t="shared" si="19"/>
        <v>46500</v>
      </c>
      <c r="M124" s="94">
        <f t="shared" si="20"/>
        <v>1663200.0000000002</v>
      </c>
    </row>
    <row r="125" spans="1:13" x14ac:dyDescent="0.25">
      <c r="A125" s="71">
        <v>124</v>
      </c>
      <c r="B125" s="74">
        <v>1308</v>
      </c>
      <c r="C125" s="74">
        <v>13</v>
      </c>
      <c r="D125" s="82" t="s">
        <v>22</v>
      </c>
      <c r="E125" s="72">
        <v>382</v>
      </c>
      <c r="F125" s="72">
        <v>27</v>
      </c>
      <c r="G125" s="74">
        <f t="shared" si="15"/>
        <v>409</v>
      </c>
      <c r="H125" s="73">
        <f t="shared" si="16"/>
        <v>449.90000000000003</v>
      </c>
      <c r="I125" s="71">
        <f t="shared" si="26"/>
        <v>39940</v>
      </c>
      <c r="J125" s="66">
        <f t="shared" si="17"/>
        <v>16335460</v>
      </c>
      <c r="K125" s="92">
        <f t="shared" si="18"/>
        <v>17642297</v>
      </c>
      <c r="L125" s="93">
        <f t="shared" si="19"/>
        <v>44000</v>
      </c>
      <c r="M125" s="94">
        <f t="shared" si="20"/>
        <v>1574650.0000000002</v>
      </c>
    </row>
    <row r="126" spans="1:13" x14ac:dyDescent="0.25">
      <c r="A126" s="71">
        <v>125</v>
      </c>
      <c r="B126" s="74">
        <v>1309</v>
      </c>
      <c r="C126" s="74">
        <v>13</v>
      </c>
      <c r="D126" s="82" t="s">
        <v>22</v>
      </c>
      <c r="E126" s="72">
        <v>382</v>
      </c>
      <c r="F126" s="72">
        <v>28</v>
      </c>
      <c r="G126" s="74">
        <f t="shared" si="15"/>
        <v>410</v>
      </c>
      <c r="H126" s="73">
        <f t="shared" si="16"/>
        <v>451.00000000000006</v>
      </c>
      <c r="I126" s="71">
        <f t="shared" si="26"/>
        <v>39940</v>
      </c>
      <c r="J126" s="66">
        <f t="shared" si="17"/>
        <v>16375400</v>
      </c>
      <c r="K126" s="92">
        <f t="shared" si="18"/>
        <v>17685432</v>
      </c>
      <c r="L126" s="93">
        <f t="shared" si="19"/>
        <v>44000</v>
      </c>
      <c r="M126" s="94">
        <f t="shared" si="20"/>
        <v>1578500.0000000002</v>
      </c>
    </row>
    <row r="127" spans="1:13" x14ac:dyDescent="0.25">
      <c r="A127" s="71">
        <v>126</v>
      </c>
      <c r="B127" s="74">
        <v>1310</v>
      </c>
      <c r="C127" s="74">
        <v>13</v>
      </c>
      <c r="D127" s="82" t="s">
        <v>23</v>
      </c>
      <c r="E127" s="72">
        <v>393</v>
      </c>
      <c r="F127" s="72">
        <v>39</v>
      </c>
      <c r="G127" s="74">
        <f t="shared" ref="G127:G188" si="27">E127+F127</f>
        <v>432</v>
      </c>
      <c r="H127" s="73">
        <f t="shared" ref="H127:H188" si="28">G127*1.1</f>
        <v>475.20000000000005</v>
      </c>
      <c r="I127" s="71">
        <f t="shared" si="26"/>
        <v>39940</v>
      </c>
      <c r="J127" s="66">
        <f t="shared" si="17"/>
        <v>17254080</v>
      </c>
      <c r="K127" s="92">
        <f t="shared" si="18"/>
        <v>18634406</v>
      </c>
      <c r="L127" s="93">
        <f t="shared" si="19"/>
        <v>46500</v>
      </c>
      <c r="M127" s="94">
        <f t="shared" si="20"/>
        <v>1663200.0000000002</v>
      </c>
    </row>
    <row r="128" spans="1:13" x14ac:dyDescent="0.25">
      <c r="A128" s="71">
        <v>127</v>
      </c>
      <c r="B128" s="74">
        <v>1401</v>
      </c>
      <c r="C128" s="74">
        <v>14</v>
      </c>
      <c r="D128" s="82" t="s">
        <v>13</v>
      </c>
      <c r="E128" s="72">
        <v>743</v>
      </c>
      <c r="F128" s="72">
        <v>67</v>
      </c>
      <c r="G128" s="74">
        <f t="shared" si="27"/>
        <v>810</v>
      </c>
      <c r="H128" s="73">
        <f t="shared" si="28"/>
        <v>891.00000000000011</v>
      </c>
      <c r="I128" s="71">
        <f>I122+120</f>
        <v>40060</v>
      </c>
      <c r="J128" s="66">
        <f t="shared" si="17"/>
        <v>32448600</v>
      </c>
      <c r="K128" s="92">
        <f t="shared" si="18"/>
        <v>35044488</v>
      </c>
      <c r="L128" s="93">
        <f t="shared" si="19"/>
        <v>87500</v>
      </c>
      <c r="M128" s="94">
        <f t="shared" si="20"/>
        <v>3118500.0000000005</v>
      </c>
    </row>
    <row r="129" spans="1:13" x14ac:dyDescent="0.25">
      <c r="A129" s="71">
        <v>128</v>
      </c>
      <c r="B129" s="74">
        <v>1402</v>
      </c>
      <c r="C129" s="74">
        <v>14</v>
      </c>
      <c r="D129" s="82" t="s">
        <v>13</v>
      </c>
      <c r="E129" s="72">
        <v>743</v>
      </c>
      <c r="F129" s="72">
        <v>67</v>
      </c>
      <c r="G129" s="74">
        <f t="shared" si="27"/>
        <v>810</v>
      </c>
      <c r="H129" s="73">
        <f t="shared" si="28"/>
        <v>891.00000000000011</v>
      </c>
      <c r="I129" s="71">
        <f t="shared" ref="I129:I137" si="29">I128</f>
        <v>40060</v>
      </c>
      <c r="J129" s="66">
        <f t="shared" si="17"/>
        <v>32448600</v>
      </c>
      <c r="K129" s="92">
        <f t="shared" si="18"/>
        <v>35044488</v>
      </c>
      <c r="L129" s="93">
        <f t="shared" si="19"/>
        <v>87500</v>
      </c>
      <c r="M129" s="94">
        <f t="shared" si="20"/>
        <v>3118500.0000000005</v>
      </c>
    </row>
    <row r="130" spans="1:13" x14ac:dyDescent="0.25">
      <c r="A130" s="71">
        <v>129</v>
      </c>
      <c r="B130" s="74">
        <v>1403</v>
      </c>
      <c r="C130" s="74">
        <v>14</v>
      </c>
      <c r="D130" s="82" t="s">
        <v>22</v>
      </c>
      <c r="E130" s="72">
        <v>382</v>
      </c>
      <c r="F130" s="72">
        <v>27</v>
      </c>
      <c r="G130" s="74">
        <f t="shared" si="27"/>
        <v>409</v>
      </c>
      <c r="H130" s="73">
        <f t="shared" si="28"/>
        <v>449.90000000000003</v>
      </c>
      <c r="I130" s="71">
        <f t="shared" si="29"/>
        <v>40060</v>
      </c>
      <c r="J130" s="66">
        <f t="shared" si="17"/>
        <v>16384540</v>
      </c>
      <c r="K130" s="92">
        <f t="shared" si="18"/>
        <v>17695303</v>
      </c>
      <c r="L130" s="93">
        <f t="shared" si="19"/>
        <v>44000</v>
      </c>
      <c r="M130" s="94">
        <f t="shared" si="20"/>
        <v>1574650.0000000002</v>
      </c>
    </row>
    <row r="131" spans="1:13" x14ac:dyDescent="0.25">
      <c r="A131" s="71">
        <v>130</v>
      </c>
      <c r="B131" s="74">
        <v>1404</v>
      </c>
      <c r="C131" s="74">
        <v>14</v>
      </c>
      <c r="D131" s="82" t="s">
        <v>23</v>
      </c>
      <c r="E131" s="72">
        <v>393</v>
      </c>
      <c r="F131" s="72">
        <v>39</v>
      </c>
      <c r="G131" s="74">
        <f t="shared" si="27"/>
        <v>432</v>
      </c>
      <c r="H131" s="73">
        <f t="shared" si="28"/>
        <v>475.20000000000005</v>
      </c>
      <c r="I131" s="71">
        <f t="shared" si="29"/>
        <v>40060</v>
      </c>
      <c r="J131" s="66">
        <f t="shared" ref="J131:J194" si="30">G131*I131</f>
        <v>17305920</v>
      </c>
      <c r="K131" s="92">
        <f t="shared" ref="K131:K194" si="31">ROUND(J131*1.08,0)</f>
        <v>18690394</v>
      </c>
      <c r="L131" s="93">
        <f t="shared" ref="L131:L194" si="32">MROUND((K131*0.03/12),500)</f>
        <v>46500</v>
      </c>
      <c r="M131" s="94">
        <f t="shared" ref="M131:M194" si="33">H131*3500</f>
        <v>1663200.0000000002</v>
      </c>
    </row>
    <row r="132" spans="1:13" x14ac:dyDescent="0.25">
      <c r="A132" s="71">
        <v>131</v>
      </c>
      <c r="B132" s="74">
        <v>1405</v>
      </c>
      <c r="C132" s="74">
        <v>14</v>
      </c>
      <c r="D132" s="82" t="s">
        <v>22</v>
      </c>
      <c r="E132" s="72">
        <v>382</v>
      </c>
      <c r="F132" s="72">
        <v>27</v>
      </c>
      <c r="G132" s="74">
        <f t="shared" si="27"/>
        <v>409</v>
      </c>
      <c r="H132" s="73">
        <f t="shared" si="28"/>
        <v>449.90000000000003</v>
      </c>
      <c r="I132" s="71">
        <f t="shared" si="29"/>
        <v>40060</v>
      </c>
      <c r="J132" s="66">
        <f t="shared" si="30"/>
        <v>16384540</v>
      </c>
      <c r="K132" s="92">
        <f t="shared" si="31"/>
        <v>17695303</v>
      </c>
      <c r="L132" s="93">
        <f t="shared" si="32"/>
        <v>44000</v>
      </c>
      <c r="M132" s="94">
        <f t="shared" si="33"/>
        <v>1574650.0000000002</v>
      </c>
    </row>
    <row r="133" spans="1:13" x14ac:dyDescent="0.25">
      <c r="A133" s="71">
        <v>132</v>
      </c>
      <c r="B133" s="74">
        <v>1406</v>
      </c>
      <c r="C133" s="74">
        <v>14</v>
      </c>
      <c r="D133" s="82" t="s">
        <v>23</v>
      </c>
      <c r="E133" s="72">
        <v>393</v>
      </c>
      <c r="F133" s="72">
        <v>39</v>
      </c>
      <c r="G133" s="74">
        <f t="shared" si="27"/>
        <v>432</v>
      </c>
      <c r="H133" s="73">
        <f t="shared" si="28"/>
        <v>475.20000000000005</v>
      </c>
      <c r="I133" s="71">
        <f t="shared" si="29"/>
        <v>40060</v>
      </c>
      <c r="J133" s="66">
        <f t="shared" si="30"/>
        <v>17305920</v>
      </c>
      <c r="K133" s="92">
        <f t="shared" si="31"/>
        <v>18690394</v>
      </c>
      <c r="L133" s="93">
        <f t="shared" si="32"/>
        <v>46500</v>
      </c>
      <c r="M133" s="94">
        <f t="shared" si="33"/>
        <v>1663200.0000000002</v>
      </c>
    </row>
    <row r="134" spans="1:13" x14ac:dyDescent="0.25">
      <c r="A134" s="71">
        <v>133</v>
      </c>
      <c r="B134" s="74">
        <v>1407</v>
      </c>
      <c r="C134" s="74">
        <v>14</v>
      </c>
      <c r="D134" s="82" t="s">
        <v>23</v>
      </c>
      <c r="E134" s="72">
        <v>393</v>
      </c>
      <c r="F134" s="72">
        <v>39</v>
      </c>
      <c r="G134" s="74">
        <f t="shared" si="27"/>
        <v>432</v>
      </c>
      <c r="H134" s="73">
        <f t="shared" si="28"/>
        <v>475.20000000000005</v>
      </c>
      <c r="I134" s="71">
        <f t="shared" si="29"/>
        <v>40060</v>
      </c>
      <c r="J134" s="66">
        <f t="shared" si="30"/>
        <v>17305920</v>
      </c>
      <c r="K134" s="92">
        <f t="shared" si="31"/>
        <v>18690394</v>
      </c>
      <c r="L134" s="93">
        <f t="shared" si="32"/>
        <v>46500</v>
      </c>
      <c r="M134" s="94">
        <f t="shared" si="33"/>
        <v>1663200.0000000002</v>
      </c>
    </row>
    <row r="135" spans="1:13" x14ac:dyDescent="0.25">
      <c r="A135" s="71">
        <v>134</v>
      </c>
      <c r="B135" s="74">
        <v>1408</v>
      </c>
      <c r="C135" s="74">
        <v>14</v>
      </c>
      <c r="D135" s="82" t="s">
        <v>22</v>
      </c>
      <c r="E135" s="72">
        <v>382</v>
      </c>
      <c r="F135" s="72">
        <v>27</v>
      </c>
      <c r="G135" s="74">
        <f t="shared" si="27"/>
        <v>409</v>
      </c>
      <c r="H135" s="73">
        <f t="shared" si="28"/>
        <v>449.90000000000003</v>
      </c>
      <c r="I135" s="71">
        <f t="shared" si="29"/>
        <v>40060</v>
      </c>
      <c r="J135" s="66">
        <f t="shared" si="30"/>
        <v>16384540</v>
      </c>
      <c r="K135" s="92">
        <f t="shared" si="31"/>
        <v>17695303</v>
      </c>
      <c r="L135" s="93">
        <f t="shared" si="32"/>
        <v>44000</v>
      </c>
      <c r="M135" s="94">
        <f t="shared" si="33"/>
        <v>1574650.0000000002</v>
      </c>
    </row>
    <row r="136" spans="1:13" x14ac:dyDescent="0.25">
      <c r="A136" s="71">
        <v>135</v>
      </c>
      <c r="B136" s="74">
        <v>1409</v>
      </c>
      <c r="C136" s="74">
        <v>14</v>
      </c>
      <c r="D136" s="82" t="s">
        <v>22</v>
      </c>
      <c r="E136" s="72">
        <v>382</v>
      </c>
      <c r="F136" s="72">
        <v>28</v>
      </c>
      <c r="G136" s="74">
        <f t="shared" si="27"/>
        <v>410</v>
      </c>
      <c r="H136" s="73">
        <f t="shared" si="28"/>
        <v>451.00000000000006</v>
      </c>
      <c r="I136" s="71">
        <f t="shared" si="29"/>
        <v>40060</v>
      </c>
      <c r="J136" s="66">
        <f t="shared" si="30"/>
        <v>16424600</v>
      </c>
      <c r="K136" s="92">
        <f t="shared" si="31"/>
        <v>17738568</v>
      </c>
      <c r="L136" s="93">
        <f t="shared" si="32"/>
        <v>44500</v>
      </c>
      <c r="M136" s="94">
        <f t="shared" si="33"/>
        <v>1578500.0000000002</v>
      </c>
    </row>
    <row r="137" spans="1:13" x14ac:dyDescent="0.25">
      <c r="A137" s="71">
        <v>136</v>
      </c>
      <c r="B137" s="74">
        <v>1410</v>
      </c>
      <c r="C137" s="74">
        <v>14</v>
      </c>
      <c r="D137" s="82" t="s">
        <v>23</v>
      </c>
      <c r="E137" s="72">
        <v>393</v>
      </c>
      <c r="F137" s="72">
        <v>39</v>
      </c>
      <c r="G137" s="74">
        <f t="shared" si="27"/>
        <v>432</v>
      </c>
      <c r="H137" s="73">
        <f t="shared" si="28"/>
        <v>475.20000000000005</v>
      </c>
      <c r="I137" s="71">
        <f t="shared" si="29"/>
        <v>40060</v>
      </c>
      <c r="J137" s="66">
        <f t="shared" si="30"/>
        <v>17305920</v>
      </c>
      <c r="K137" s="92">
        <f t="shared" si="31"/>
        <v>18690394</v>
      </c>
      <c r="L137" s="93">
        <f t="shared" si="32"/>
        <v>46500</v>
      </c>
      <c r="M137" s="94">
        <f t="shared" si="33"/>
        <v>1663200.0000000002</v>
      </c>
    </row>
    <row r="138" spans="1:13" x14ac:dyDescent="0.25">
      <c r="A138" s="71">
        <v>137</v>
      </c>
      <c r="B138" s="74">
        <v>1501</v>
      </c>
      <c r="C138" s="74">
        <v>15</v>
      </c>
      <c r="D138" s="82" t="s">
        <v>13</v>
      </c>
      <c r="E138" s="72">
        <v>743</v>
      </c>
      <c r="F138" s="72">
        <v>67</v>
      </c>
      <c r="G138" s="74">
        <f t="shared" si="27"/>
        <v>810</v>
      </c>
      <c r="H138" s="73">
        <f t="shared" si="28"/>
        <v>891.00000000000011</v>
      </c>
      <c r="I138" s="71">
        <f>I132+120</f>
        <v>40180</v>
      </c>
      <c r="J138" s="66">
        <f t="shared" si="30"/>
        <v>32545800</v>
      </c>
      <c r="K138" s="92">
        <f t="shared" si="31"/>
        <v>35149464</v>
      </c>
      <c r="L138" s="93">
        <f t="shared" si="32"/>
        <v>88000</v>
      </c>
      <c r="M138" s="94">
        <f t="shared" si="33"/>
        <v>3118500.0000000005</v>
      </c>
    </row>
    <row r="139" spans="1:13" x14ac:dyDescent="0.25">
      <c r="A139" s="71">
        <v>138</v>
      </c>
      <c r="B139" s="74">
        <v>1502</v>
      </c>
      <c r="C139" s="74">
        <v>15</v>
      </c>
      <c r="D139" s="82" t="s">
        <v>13</v>
      </c>
      <c r="E139" s="72">
        <v>743</v>
      </c>
      <c r="F139" s="72">
        <v>67</v>
      </c>
      <c r="G139" s="74">
        <f t="shared" si="27"/>
        <v>810</v>
      </c>
      <c r="H139" s="73">
        <f t="shared" si="28"/>
        <v>891.00000000000011</v>
      </c>
      <c r="I139" s="71">
        <f t="shared" ref="I139:I147" si="34">I138</f>
        <v>40180</v>
      </c>
      <c r="J139" s="66">
        <f t="shared" si="30"/>
        <v>32545800</v>
      </c>
      <c r="K139" s="92">
        <f t="shared" si="31"/>
        <v>35149464</v>
      </c>
      <c r="L139" s="93">
        <f t="shared" si="32"/>
        <v>88000</v>
      </c>
      <c r="M139" s="94">
        <f t="shared" si="33"/>
        <v>3118500.0000000005</v>
      </c>
    </row>
    <row r="140" spans="1:13" x14ac:dyDescent="0.25">
      <c r="A140" s="71">
        <v>139</v>
      </c>
      <c r="B140" s="74">
        <v>1503</v>
      </c>
      <c r="C140" s="74">
        <v>15</v>
      </c>
      <c r="D140" s="82" t="s">
        <v>22</v>
      </c>
      <c r="E140" s="72">
        <v>382</v>
      </c>
      <c r="F140" s="72">
        <v>27</v>
      </c>
      <c r="G140" s="74">
        <f t="shared" si="27"/>
        <v>409</v>
      </c>
      <c r="H140" s="73">
        <f t="shared" si="28"/>
        <v>449.90000000000003</v>
      </c>
      <c r="I140" s="71">
        <f t="shared" si="34"/>
        <v>40180</v>
      </c>
      <c r="J140" s="66">
        <f t="shared" si="30"/>
        <v>16433620</v>
      </c>
      <c r="K140" s="92">
        <f t="shared" si="31"/>
        <v>17748310</v>
      </c>
      <c r="L140" s="93">
        <f t="shared" si="32"/>
        <v>44500</v>
      </c>
      <c r="M140" s="94">
        <f t="shared" si="33"/>
        <v>1574650.0000000002</v>
      </c>
    </row>
    <row r="141" spans="1:13" x14ac:dyDescent="0.25">
      <c r="A141" s="71">
        <v>140</v>
      </c>
      <c r="B141" s="74">
        <v>1504</v>
      </c>
      <c r="C141" s="74">
        <v>15</v>
      </c>
      <c r="D141" s="82" t="s">
        <v>23</v>
      </c>
      <c r="E141" s="72">
        <v>393</v>
      </c>
      <c r="F141" s="72">
        <v>39</v>
      </c>
      <c r="G141" s="74">
        <f t="shared" si="27"/>
        <v>432</v>
      </c>
      <c r="H141" s="73">
        <f t="shared" si="28"/>
        <v>475.20000000000005</v>
      </c>
      <c r="I141" s="71">
        <f t="shared" si="34"/>
        <v>40180</v>
      </c>
      <c r="J141" s="66">
        <f t="shared" si="30"/>
        <v>17357760</v>
      </c>
      <c r="K141" s="92">
        <f t="shared" si="31"/>
        <v>18746381</v>
      </c>
      <c r="L141" s="93">
        <f t="shared" si="32"/>
        <v>47000</v>
      </c>
      <c r="M141" s="94">
        <f t="shared" si="33"/>
        <v>1663200.0000000002</v>
      </c>
    </row>
    <row r="142" spans="1:13" x14ac:dyDescent="0.25">
      <c r="A142" s="71">
        <v>141</v>
      </c>
      <c r="B142" s="74">
        <v>1505</v>
      </c>
      <c r="C142" s="74">
        <v>15</v>
      </c>
      <c r="D142" s="82" t="s">
        <v>22</v>
      </c>
      <c r="E142" s="72">
        <v>382</v>
      </c>
      <c r="F142" s="72">
        <v>27</v>
      </c>
      <c r="G142" s="74">
        <f t="shared" si="27"/>
        <v>409</v>
      </c>
      <c r="H142" s="73">
        <f t="shared" si="28"/>
        <v>449.90000000000003</v>
      </c>
      <c r="I142" s="71">
        <f t="shared" si="34"/>
        <v>40180</v>
      </c>
      <c r="J142" s="66">
        <f t="shared" si="30"/>
        <v>16433620</v>
      </c>
      <c r="K142" s="92">
        <f t="shared" si="31"/>
        <v>17748310</v>
      </c>
      <c r="L142" s="93">
        <f t="shared" si="32"/>
        <v>44500</v>
      </c>
      <c r="M142" s="94">
        <f t="shared" si="33"/>
        <v>1574650.0000000002</v>
      </c>
    </row>
    <row r="143" spans="1:13" x14ac:dyDescent="0.25">
      <c r="A143" s="71">
        <v>142</v>
      </c>
      <c r="B143" s="74">
        <v>1506</v>
      </c>
      <c r="C143" s="74">
        <v>15</v>
      </c>
      <c r="D143" s="82" t="s">
        <v>23</v>
      </c>
      <c r="E143" s="72">
        <v>393</v>
      </c>
      <c r="F143" s="72">
        <v>39</v>
      </c>
      <c r="G143" s="74">
        <f t="shared" si="27"/>
        <v>432</v>
      </c>
      <c r="H143" s="73">
        <f t="shared" si="28"/>
        <v>475.20000000000005</v>
      </c>
      <c r="I143" s="71">
        <f t="shared" si="34"/>
        <v>40180</v>
      </c>
      <c r="J143" s="66">
        <f t="shared" si="30"/>
        <v>17357760</v>
      </c>
      <c r="K143" s="92">
        <f t="shared" si="31"/>
        <v>18746381</v>
      </c>
      <c r="L143" s="93">
        <f t="shared" si="32"/>
        <v>47000</v>
      </c>
      <c r="M143" s="94">
        <f t="shared" si="33"/>
        <v>1663200.0000000002</v>
      </c>
    </row>
    <row r="144" spans="1:13" x14ac:dyDescent="0.25">
      <c r="A144" s="71">
        <v>143</v>
      </c>
      <c r="B144" s="74">
        <v>1507</v>
      </c>
      <c r="C144" s="74">
        <v>15</v>
      </c>
      <c r="D144" s="82" t="s">
        <v>23</v>
      </c>
      <c r="E144" s="72">
        <v>393</v>
      </c>
      <c r="F144" s="72">
        <v>39</v>
      </c>
      <c r="G144" s="74">
        <f t="shared" si="27"/>
        <v>432</v>
      </c>
      <c r="H144" s="73">
        <f t="shared" si="28"/>
        <v>475.20000000000005</v>
      </c>
      <c r="I144" s="71">
        <f t="shared" si="34"/>
        <v>40180</v>
      </c>
      <c r="J144" s="66">
        <f t="shared" si="30"/>
        <v>17357760</v>
      </c>
      <c r="K144" s="92">
        <f t="shared" si="31"/>
        <v>18746381</v>
      </c>
      <c r="L144" s="93">
        <f t="shared" si="32"/>
        <v>47000</v>
      </c>
      <c r="M144" s="94">
        <f t="shared" si="33"/>
        <v>1663200.0000000002</v>
      </c>
    </row>
    <row r="145" spans="1:13" x14ac:dyDescent="0.25">
      <c r="A145" s="71">
        <v>144</v>
      </c>
      <c r="B145" s="74">
        <v>1508</v>
      </c>
      <c r="C145" s="74">
        <v>15</v>
      </c>
      <c r="D145" s="82" t="s">
        <v>22</v>
      </c>
      <c r="E145" s="72">
        <v>382</v>
      </c>
      <c r="F145" s="72">
        <v>27</v>
      </c>
      <c r="G145" s="74">
        <f t="shared" si="27"/>
        <v>409</v>
      </c>
      <c r="H145" s="73">
        <f t="shared" si="28"/>
        <v>449.90000000000003</v>
      </c>
      <c r="I145" s="71">
        <f t="shared" si="34"/>
        <v>40180</v>
      </c>
      <c r="J145" s="66">
        <f t="shared" si="30"/>
        <v>16433620</v>
      </c>
      <c r="K145" s="92">
        <f t="shared" si="31"/>
        <v>17748310</v>
      </c>
      <c r="L145" s="93">
        <f t="shared" si="32"/>
        <v>44500</v>
      </c>
      <c r="M145" s="94">
        <f t="shared" si="33"/>
        <v>1574650.0000000002</v>
      </c>
    </row>
    <row r="146" spans="1:13" x14ac:dyDescent="0.25">
      <c r="A146" s="71">
        <v>145</v>
      </c>
      <c r="B146" s="74">
        <v>1509</v>
      </c>
      <c r="C146" s="74">
        <v>15</v>
      </c>
      <c r="D146" s="82" t="s">
        <v>22</v>
      </c>
      <c r="E146" s="72">
        <v>382</v>
      </c>
      <c r="F146" s="72">
        <v>28</v>
      </c>
      <c r="G146" s="74">
        <f t="shared" si="27"/>
        <v>410</v>
      </c>
      <c r="H146" s="73">
        <f t="shared" si="28"/>
        <v>451.00000000000006</v>
      </c>
      <c r="I146" s="71">
        <f t="shared" si="34"/>
        <v>40180</v>
      </c>
      <c r="J146" s="66">
        <f t="shared" si="30"/>
        <v>16473800</v>
      </c>
      <c r="K146" s="92">
        <f t="shared" si="31"/>
        <v>17791704</v>
      </c>
      <c r="L146" s="93">
        <f t="shared" si="32"/>
        <v>44500</v>
      </c>
      <c r="M146" s="94">
        <f t="shared" si="33"/>
        <v>1578500.0000000002</v>
      </c>
    </row>
    <row r="147" spans="1:13" x14ac:dyDescent="0.25">
      <c r="A147" s="71">
        <v>146</v>
      </c>
      <c r="B147" s="74">
        <v>1510</v>
      </c>
      <c r="C147" s="74">
        <v>15</v>
      </c>
      <c r="D147" s="82" t="s">
        <v>23</v>
      </c>
      <c r="E147" s="72">
        <v>393</v>
      </c>
      <c r="F147" s="72">
        <v>39</v>
      </c>
      <c r="G147" s="74">
        <f t="shared" si="27"/>
        <v>432</v>
      </c>
      <c r="H147" s="73">
        <f t="shared" si="28"/>
        <v>475.20000000000005</v>
      </c>
      <c r="I147" s="71">
        <f t="shared" si="34"/>
        <v>40180</v>
      </c>
      <c r="J147" s="66">
        <f t="shared" si="30"/>
        <v>17357760</v>
      </c>
      <c r="K147" s="92">
        <f t="shared" si="31"/>
        <v>18746381</v>
      </c>
      <c r="L147" s="93">
        <f t="shared" si="32"/>
        <v>47000</v>
      </c>
      <c r="M147" s="94">
        <f t="shared" si="33"/>
        <v>1663200.0000000002</v>
      </c>
    </row>
    <row r="148" spans="1:13" x14ac:dyDescent="0.25">
      <c r="A148" s="71">
        <v>147</v>
      </c>
      <c r="B148" s="74">
        <v>1601</v>
      </c>
      <c r="C148" s="74">
        <v>16</v>
      </c>
      <c r="D148" s="82" t="s">
        <v>13</v>
      </c>
      <c r="E148" s="72">
        <v>743</v>
      </c>
      <c r="F148" s="72">
        <v>67</v>
      </c>
      <c r="G148" s="74">
        <f t="shared" si="27"/>
        <v>810</v>
      </c>
      <c r="H148" s="73">
        <f t="shared" si="28"/>
        <v>891.00000000000011</v>
      </c>
      <c r="I148" s="71">
        <f>I142+120</f>
        <v>40300</v>
      </c>
      <c r="J148" s="66">
        <f t="shared" si="30"/>
        <v>32643000</v>
      </c>
      <c r="K148" s="92">
        <f t="shared" si="31"/>
        <v>35254440</v>
      </c>
      <c r="L148" s="93">
        <f t="shared" si="32"/>
        <v>88000</v>
      </c>
      <c r="M148" s="94">
        <f t="shared" si="33"/>
        <v>3118500.0000000005</v>
      </c>
    </row>
    <row r="149" spans="1:13" x14ac:dyDescent="0.25">
      <c r="A149" s="71">
        <v>148</v>
      </c>
      <c r="B149" s="74">
        <v>1602</v>
      </c>
      <c r="C149" s="74">
        <v>16</v>
      </c>
      <c r="D149" s="82" t="s">
        <v>13</v>
      </c>
      <c r="E149" s="72">
        <v>743</v>
      </c>
      <c r="F149" s="72">
        <v>67</v>
      </c>
      <c r="G149" s="74">
        <f t="shared" si="27"/>
        <v>810</v>
      </c>
      <c r="H149" s="73">
        <f t="shared" si="28"/>
        <v>891.00000000000011</v>
      </c>
      <c r="I149" s="71">
        <f t="shared" ref="I149:I157" si="35">I148</f>
        <v>40300</v>
      </c>
      <c r="J149" s="66">
        <f t="shared" si="30"/>
        <v>32643000</v>
      </c>
      <c r="K149" s="92">
        <f t="shared" si="31"/>
        <v>35254440</v>
      </c>
      <c r="L149" s="93">
        <f t="shared" si="32"/>
        <v>88000</v>
      </c>
      <c r="M149" s="94">
        <f t="shared" si="33"/>
        <v>3118500.0000000005</v>
      </c>
    </row>
    <row r="150" spans="1:13" x14ac:dyDescent="0.25">
      <c r="A150" s="71">
        <v>149</v>
      </c>
      <c r="B150" s="74">
        <v>1603</v>
      </c>
      <c r="C150" s="74">
        <v>16</v>
      </c>
      <c r="D150" s="82" t="s">
        <v>22</v>
      </c>
      <c r="E150" s="72">
        <v>382</v>
      </c>
      <c r="F150" s="72">
        <v>27</v>
      </c>
      <c r="G150" s="74">
        <f t="shared" si="27"/>
        <v>409</v>
      </c>
      <c r="H150" s="73">
        <f t="shared" si="28"/>
        <v>449.90000000000003</v>
      </c>
      <c r="I150" s="71">
        <f t="shared" si="35"/>
        <v>40300</v>
      </c>
      <c r="J150" s="66">
        <f t="shared" si="30"/>
        <v>16482700</v>
      </c>
      <c r="K150" s="92">
        <f t="shared" si="31"/>
        <v>17801316</v>
      </c>
      <c r="L150" s="93">
        <f t="shared" si="32"/>
        <v>44500</v>
      </c>
      <c r="M150" s="94">
        <f t="shared" si="33"/>
        <v>1574650.0000000002</v>
      </c>
    </row>
    <row r="151" spans="1:13" x14ac:dyDescent="0.25">
      <c r="A151" s="71">
        <v>150</v>
      </c>
      <c r="B151" s="74">
        <v>1604</v>
      </c>
      <c r="C151" s="74">
        <v>16</v>
      </c>
      <c r="D151" s="82" t="s">
        <v>23</v>
      </c>
      <c r="E151" s="72">
        <v>393</v>
      </c>
      <c r="F151" s="72">
        <v>39</v>
      </c>
      <c r="G151" s="74">
        <f t="shared" si="27"/>
        <v>432</v>
      </c>
      <c r="H151" s="73">
        <f t="shared" si="28"/>
        <v>475.20000000000005</v>
      </c>
      <c r="I151" s="71">
        <f t="shared" si="35"/>
        <v>40300</v>
      </c>
      <c r="J151" s="66">
        <f t="shared" si="30"/>
        <v>17409600</v>
      </c>
      <c r="K151" s="92">
        <f t="shared" si="31"/>
        <v>18802368</v>
      </c>
      <c r="L151" s="93">
        <f t="shared" si="32"/>
        <v>47000</v>
      </c>
      <c r="M151" s="94">
        <f t="shared" si="33"/>
        <v>1663200.0000000002</v>
      </c>
    </row>
    <row r="152" spans="1:13" x14ac:dyDescent="0.25">
      <c r="A152" s="71">
        <v>151</v>
      </c>
      <c r="B152" s="74">
        <v>1605</v>
      </c>
      <c r="C152" s="74">
        <v>16</v>
      </c>
      <c r="D152" s="82" t="s">
        <v>22</v>
      </c>
      <c r="E152" s="72">
        <v>382</v>
      </c>
      <c r="F152" s="72">
        <v>27</v>
      </c>
      <c r="G152" s="74">
        <f t="shared" si="27"/>
        <v>409</v>
      </c>
      <c r="H152" s="73">
        <f t="shared" si="28"/>
        <v>449.90000000000003</v>
      </c>
      <c r="I152" s="71">
        <f t="shared" si="35"/>
        <v>40300</v>
      </c>
      <c r="J152" s="66">
        <f t="shared" si="30"/>
        <v>16482700</v>
      </c>
      <c r="K152" s="92">
        <f t="shared" si="31"/>
        <v>17801316</v>
      </c>
      <c r="L152" s="93">
        <f t="shared" si="32"/>
        <v>44500</v>
      </c>
      <c r="M152" s="94">
        <f t="shared" si="33"/>
        <v>1574650.0000000002</v>
      </c>
    </row>
    <row r="153" spans="1:13" x14ac:dyDescent="0.25">
      <c r="A153" s="71">
        <v>152</v>
      </c>
      <c r="B153" s="74">
        <v>1606</v>
      </c>
      <c r="C153" s="74">
        <v>16</v>
      </c>
      <c r="D153" s="82" t="s">
        <v>23</v>
      </c>
      <c r="E153" s="72">
        <v>393</v>
      </c>
      <c r="F153" s="72">
        <v>39</v>
      </c>
      <c r="G153" s="74">
        <f t="shared" si="27"/>
        <v>432</v>
      </c>
      <c r="H153" s="73">
        <f t="shared" si="28"/>
        <v>475.20000000000005</v>
      </c>
      <c r="I153" s="71">
        <f t="shared" si="35"/>
        <v>40300</v>
      </c>
      <c r="J153" s="66">
        <f t="shared" si="30"/>
        <v>17409600</v>
      </c>
      <c r="K153" s="92">
        <f t="shared" si="31"/>
        <v>18802368</v>
      </c>
      <c r="L153" s="93">
        <f t="shared" si="32"/>
        <v>47000</v>
      </c>
      <c r="M153" s="94">
        <f t="shared" si="33"/>
        <v>1663200.0000000002</v>
      </c>
    </row>
    <row r="154" spans="1:13" x14ac:dyDescent="0.25">
      <c r="A154" s="71">
        <v>153</v>
      </c>
      <c r="B154" s="74">
        <v>1607</v>
      </c>
      <c r="C154" s="74">
        <v>16</v>
      </c>
      <c r="D154" s="82" t="s">
        <v>23</v>
      </c>
      <c r="E154" s="72">
        <v>393</v>
      </c>
      <c r="F154" s="72">
        <v>39</v>
      </c>
      <c r="G154" s="74">
        <f t="shared" si="27"/>
        <v>432</v>
      </c>
      <c r="H154" s="73">
        <f t="shared" si="28"/>
        <v>475.20000000000005</v>
      </c>
      <c r="I154" s="71">
        <f t="shared" si="35"/>
        <v>40300</v>
      </c>
      <c r="J154" s="66">
        <f t="shared" si="30"/>
        <v>17409600</v>
      </c>
      <c r="K154" s="92">
        <f t="shared" si="31"/>
        <v>18802368</v>
      </c>
      <c r="L154" s="93">
        <f t="shared" si="32"/>
        <v>47000</v>
      </c>
      <c r="M154" s="94">
        <f t="shared" si="33"/>
        <v>1663200.0000000002</v>
      </c>
    </row>
    <row r="155" spans="1:13" x14ac:dyDescent="0.25">
      <c r="A155" s="71">
        <v>154</v>
      </c>
      <c r="B155" s="74">
        <v>1608</v>
      </c>
      <c r="C155" s="74">
        <v>16</v>
      </c>
      <c r="D155" s="82" t="s">
        <v>22</v>
      </c>
      <c r="E155" s="72">
        <v>382</v>
      </c>
      <c r="F155" s="72">
        <v>27</v>
      </c>
      <c r="G155" s="74">
        <f t="shared" si="27"/>
        <v>409</v>
      </c>
      <c r="H155" s="73">
        <f t="shared" si="28"/>
        <v>449.90000000000003</v>
      </c>
      <c r="I155" s="71">
        <f t="shared" si="35"/>
        <v>40300</v>
      </c>
      <c r="J155" s="66">
        <f t="shared" si="30"/>
        <v>16482700</v>
      </c>
      <c r="K155" s="92">
        <f t="shared" si="31"/>
        <v>17801316</v>
      </c>
      <c r="L155" s="93">
        <f t="shared" si="32"/>
        <v>44500</v>
      </c>
      <c r="M155" s="94">
        <f t="shared" si="33"/>
        <v>1574650.0000000002</v>
      </c>
    </row>
    <row r="156" spans="1:13" x14ac:dyDescent="0.25">
      <c r="A156" s="71">
        <v>155</v>
      </c>
      <c r="B156" s="74">
        <v>1609</v>
      </c>
      <c r="C156" s="74">
        <v>16</v>
      </c>
      <c r="D156" s="82" t="s">
        <v>22</v>
      </c>
      <c r="E156" s="72">
        <v>382</v>
      </c>
      <c r="F156" s="72">
        <v>28</v>
      </c>
      <c r="G156" s="74">
        <f t="shared" si="27"/>
        <v>410</v>
      </c>
      <c r="H156" s="73">
        <f t="shared" si="28"/>
        <v>451.00000000000006</v>
      </c>
      <c r="I156" s="71">
        <f t="shared" si="35"/>
        <v>40300</v>
      </c>
      <c r="J156" s="66">
        <f t="shared" si="30"/>
        <v>16523000</v>
      </c>
      <c r="K156" s="92">
        <f t="shared" si="31"/>
        <v>17844840</v>
      </c>
      <c r="L156" s="93">
        <f t="shared" si="32"/>
        <v>44500</v>
      </c>
      <c r="M156" s="94">
        <f t="shared" si="33"/>
        <v>1578500.0000000002</v>
      </c>
    </row>
    <row r="157" spans="1:13" x14ac:dyDescent="0.25">
      <c r="A157" s="71">
        <v>156</v>
      </c>
      <c r="B157" s="74">
        <v>1610</v>
      </c>
      <c r="C157" s="74">
        <v>16</v>
      </c>
      <c r="D157" s="82" t="s">
        <v>23</v>
      </c>
      <c r="E157" s="72">
        <v>393</v>
      </c>
      <c r="F157" s="72">
        <v>39</v>
      </c>
      <c r="G157" s="74">
        <f t="shared" si="27"/>
        <v>432</v>
      </c>
      <c r="H157" s="73">
        <f t="shared" si="28"/>
        <v>475.20000000000005</v>
      </c>
      <c r="I157" s="71">
        <f t="shared" si="35"/>
        <v>40300</v>
      </c>
      <c r="J157" s="66">
        <f t="shared" si="30"/>
        <v>17409600</v>
      </c>
      <c r="K157" s="92">
        <f t="shared" si="31"/>
        <v>18802368</v>
      </c>
      <c r="L157" s="93">
        <f t="shared" si="32"/>
        <v>47000</v>
      </c>
      <c r="M157" s="94">
        <f t="shared" si="33"/>
        <v>1663200.0000000002</v>
      </c>
    </row>
    <row r="158" spans="1:13" x14ac:dyDescent="0.25">
      <c r="A158" s="71">
        <v>157</v>
      </c>
      <c r="B158" s="74">
        <v>1701</v>
      </c>
      <c r="C158" s="74">
        <v>17</v>
      </c>
      <c r="D158" s="82" t="s">
        <v>13</v>
      </c>
      <c r="E158" s="72">
        <v>743</v>
      </c>
      <c r="F158" s="72">
        <v>67</v>
      </c>
      <c r="G158" s="74">
        <f t="shared" si="27"/>
        <v>810</v>
      </c>
      <c r="H158" s="73">
        <f t="shared" si="28"/>
        <v>891.00000000000011</v>
      </c>
      <c r="I158" s="71">
        <f>I152+120</f>
        <v>40420</v>
      </c>
      <c r="J158" s="66">
        <f t="shared" si="30"/>
        <v>32740200</v>
      </c>
      <c r="K158" s="92">
        <f t="shared" si="31"/>
        <v>35359416</v>
      </c>
      <c r="L158" s="93">
        <f t="shared" si="32"/>
        <v>88500</v>
      </c>
      <c r="M158" s="94">
        <f t="shared" si="33"/>
        <v>3118500.0000000005</v>
      </c>
    </row>
    <row r="159" spans="1:13" x14ac:dyDescent="0.25">
      <c r="A159" s="71">
        <v>158</v>
      </c>
      <c r="B159" s="74">
        <v>1702</v>
      </c>
      <c r="C159" s="74">
        <v>17</v>
      </c>
      <c r="D159" s="82" t="s">
        <v>13</v>
      </c>
      <c r="E159" s="72">
        <v>743</v>
      </c>
      <c r="F159" s="72">
        <v>67</v>
      </c>
      <c r="G159" s="74">
        <f t="shared" si="27"/>
        <v>810</v>
      </c>
      <c r="H159" s="73">
        <f t="shared" si="28"/>
        <v>891.00000000000011</v>
      </c>
      <c r="I159" s="71">
        <f t="shared" ref="I159:I167" si="36">I158</f>
        <v>40420</v>
      </c>
      <c r="J159" s="66">
        <f t="shared" si="30"/>
        <v>32740200</v>
      </c>
      <c r="K159" s="92">
        <f t="shared" si="31"/>
        <v>35359416</v>
      </c>
      <c r="L159" s="93">
        <f t="shared" si="32"/>
        <v>88500</v>
      </c>
      <c r="M159" s="94">
        <f t="shared" si="33"/>
        <v>3118500.0000000005</v>
      </c>
    </row>
    <row r="160" spans="1:13" x14ac:dyDescent="0.25">
      <c r="A160" s="71">
        <v>159</v>
      </c>
      <c r="B160" s="74">
        <v>1703</v>
      </c>
      <c r="C160" s="74">
        <v>17</v>
      </c>
      <c r="D160" s="82" t="s">
        <v>22</v>
      </c>
      <c r="E160" s="72">
        <v>382</v>
      </c>
      <c r="F160" s="72">
        <v>27</v>
      </c>
      <c r="G160" s="74">
        <f t="shared" si="27"/>
        <v>409</v>
      </c>
      <c r="H160" s="73">
        <f t="shared" si="28"/>
        <v>449.90000000000003</v>
      </c>
      <c r="I160" s="71">
        <f t="shared" si="36"/>
        <v>40420</v>
      </c>
      <c r="J160" s="66">
        <f t="shared" si="30"/>
        <v>16531780</v>
      </c>
      <c r="K160" s="92">
        <f t="shared" si="31"/>
        <v>17854322</v>
      </c>
      <c r="L160" s="93">
        <f t="shared" si="32"/>
        <v>44500</v>
      </c>
      <c r="M160" s="94">
        <f t="shared" si="33"/>
        <v>1574650.0000000002</v>
      </c>
    </row>
    <row r="161" spans="1:13" x14ac:dyDescent="0.25">
      <c r="A161" s="71">
        <v>160</v>
      </c>
      <c r="B161" s="74">
        <v>1704</v>
      </c>
      <c r="C161" s="74">
        <v>17</v>
      </c>
      <c r="D161" s="82" t="s">
        <v>23</v>
      </c>
      <c r="E161" s="72">
        <v>393</v>
      </c>
      <c r="F161" s="72">
        <v>39</v>
      </c>
      <c r="G161" s="74">
        <f t="shared" si="27"/>
        <v>432</v>
      </c>
      <c r="H161" s="73">
        <f t="shared" si="28"/>
        <v>475.20000000000005</v>
      </c>
      <c r="I161" s="71">
        <f t="shared" si="36"/>
        <v>40420</v>
      </c>
      <c r="J161" s="66">
        <f t="shared" si="30"/>
        <v>17461440</v>
      </c>
      <c r="K161" s="92">
        <f t="shared" si="31"/>
        <v>18858355</v>
      </c>
      <c r="L161" s="93">
        <f t="shared" si="32"/>
        <v>47000</v>
      </c>
      <c r="M161" s="94">
        <f t="shared" si="33"/>
        <v>1663200.0000000002</v>
      </c>
    </row>
    <row r="162" spans="1:13" x14ac:dyDescent="0.25">
      <c r="A162" s="71">
        <v>161</v>
      </c>
      <c r="B162" s="74">
        <v>1705</v>
      </c>
      <c r="C162" s="74">
        <v>17</v>
      </c>
      <c r="D162" s="82" t="s">
        <v>22</v>
      </c>
      <c r="E162" s="72">
        <v>382</v>
      </c>
      <c r="F162" s="72">
        <v>27</v>
      </c>
      <c r="G162" s="74">
        <f t="shared" si="27"/>
        <v>409</v>
      </c>
      <c r="H162" s="73">
        <f t="shared" si="28"/>
        <v>449.90000000000003</v>
      </c>
      <c r="I162" s="71">
        <f t="shared" si="36"/>
        <v>40420</v>
      </c>
      <c r="J162" s="66">
        <f t="shared" si="30"/>
        <v>16531780</v>
      </c>
      <c r="K162" s="92">
        <f t="shared" si="31"/>
        <v>17854322</v>
      </c>
      <c r="L162" s="93">
        <f t="shared" si="32"/>
        <v>44500</v>
      </c>
      <c r="M162" s="94">
        <f t="shared" si="33"/>
        <v>1574650.0000000002</v>
      </c>
    </row>
    <row r="163" spans="1:13" x14ac:dyDescent="0.25">
      <c r="A163" s="71">
        <v>162</v>
      </c>
      <c r="B163" s="74">
        <v>1706</v>
      </c>
      <c r="C163" s="74">
        <v>17</v>
      </c>
      <c r="D163" s="82" t="s">
        <v>23</v>
      </c>
      <c r="E163" s="72">
        <v>393</v>
      </c>
      <c r="F163" s="72">
        <v>39</v>
      </c>
      <c r="G163" s="74">
        <f t="shared" si="27"/>
        <v>432</v>
      </c>
      <c r="H163" s="73">
        <f t="shared" si="28"/>
        <v>475.20000000000005</v>
      </c>
      <c r="I163" s="71">
        <f t="shared" si="36"/>
        <v>40420</v>
      </c>
      <c r="J163" s="66">
        <f t="shared" si="30"/>
        <v>17461440</v>
      </c>
      <c r="K163" s="92">
        <f t="shared" si="31"/>
        <v>18858355</v>
      </c>
      <c r="L163" s="93">
        <f t="shared" si="32"/>
        <v>47000</v>
      </c>
      <c r="M163" s="94">
        <f t="shared" si="33"/>
        <v>1663200.0000000002</v>
      </c>
    </row>
    <row r="164" spans="1:13" x14ac:dyDescent="0.25">
      <c r="A164" s="71">
        <v>163</v>
      </c>
      <c r="B164" s="74">
        <v>1707</v>
      </c>
      <c r="C164" s="74">
        <v>17</v>
      </c>
      <c r="D164" s="82" t="s">
        <v>23</v>
      </c>
      <c r="E164" s="72">
        <v>393</v>
      </c>
      <c r="F164" s="72">
        <v>39</v>
      </c>
      <c r="G164" s="74">
        <f t="shared" si="27"/>
        <v>432</v>
      </c>
      <c r="H164" s="73">
        <f t="shared" si="28"/>
        <v>475.20000000000005</v>
      </c>
      <c r="I164" s="71">
        <f t="shared" si="36"/>
        <v>40420</v>
      </c>
      <c r="J164" s="66">
        <f t="shared" si="30"/>
        <v>17461440</v>
      </c>
      <c r="K164" s="92">
        <f t="shared" si="31"/>
        <v>18858355</v>
      </c>
      <c r="L164" s="93">
        <f t="shared" si="32"/>
        <v>47000</v>
      </c>
      <c r="M164" s="94">
        <f t="shared" si="33"/>
        <v>1663200.0000000002</v>
      </c>
    </row>
    <row r="165" spans="1:13" x14ac:dyDescent="0.25">
      <c r="A165" s="71">
        <v>164</v>
      </c>
      <c r="B165" s="74">
        <v>1708</v>
      </c>
      <c r="C165" s="74">
        <v>17</v>
      </c>
      <c r="D165" s="82" t="s">
        <v>22</v>
      </c>
      <c r="E165" s="72">
        <v>382</v>
      </c>
      <c r="F165" s="72">
        <v>27</v>
      </c>
      <c r="G165" s="74">
        <f t="shared" si="27"/>
        <v>409</v>
      </c>
      <c r="H165" s="73">
        <f t="shared" si="28"/>
        <v>449.90000000000003</v>
      </c>
      <c r="I165" s="71">
        <f t="shared" si="36"/>
        <v>40420</v>
      </c>
      <c r="J165" s="66">
        <f t="shared" si="30"/>
        <v>16531780</v>
      </c>
      <c r="K165" s="92">
        <f t="shared" si="31"/>
        <v>17854322</v>
      </c>
      <c r="L165" s="93">
        <f t="shared" si="32"/>
        <v>44500</v>
      </c>
      <c r="M165" s="94">
        <f t="shared" si="33"/>
        <v>1574650.0000000002</v>
      </c>
    </row>
    <row r="166" spans="1:13" x14ac:dyDescent="0.25">
      <c r="A166" s="71">
        <v>165</v>
      </c>
      <c r="B166" s="74">
        <v>1709</v>
      </c>
      <c r="C166" s="74">
        <v>17</v>
      </c>
      <c r="D166" s="82" t="s">
        <v>22</v>
      </c>
      <c r="E166" s="72">
        <v>382</v>
      </c>
      <c r="F166" s="72">
        <v>28</v>
      </c>
      <c r="G166" s="74">
        <f t="shared" si="27"/>
        <v>410</v>
      </c>
      <c r="H166" s="73">
        <f t="shared" si="28"/>
        <v>451.00000000000006</v>
      </c>
      <c r="I166" s="71">
        <f t="shared" si="36"/>
        <v>40420</v>
      </c>
      <c r="J166" s="66">
        <f t="shared" si="30"/>
        <v>16572200</v>
      </c>
      <c r="K166" s="92">
        <f t="shared" si="31"/>
        <v>17897976</v>
      </c>
      <c r="L166" s="93">
        <f t="shared" si="32"/>
        <v>44500</v>
      </c>
      <c r="M166" s="94">
        <f t="shared" si="33"/>
        <v>1578500.0000000002</v>
      </c>
    </row>
    <row r="167" spans="1:13" x14ac:dyDescent="0.25">
      <c r="A167" s="71">
        <v>166</v>
      </c>
      <c r="B167" s="74">
        <v>1710</v>
      </c>
      <c r="C167" s="74">
        <v>17</v>
      </c>
      <c r="D167" s="82" t="s">
        <v>23</v>
      </c>
      <c r="E167" s="72">
        <v>393</v>
      </c>
      <c r="F167" s="72">
        <v>39</v>
      </c>
      <c r="G167" s="74">
        <f t="shared" si="27"/>
        <v>432</v>
      </c>
      <c r="H167" s="73">
        <f t="shared" si="28"/>
        <v>475.20000000000005</v>
      </c>
      <c r="I167" s="71">
        <f t="shared" si="36"/>
        <v>40420</v>
      </c>
      <c r="J167" s="66">
        <f t="shared" si="30"/>
        <v>17461440</v>
      </c>
      <c r="K167" s="92">
        <f t="shared" si="31"/>
        <v>18858355</v>
      </c>
      <c r="L167" s="93">
        <f t="shared" si="32"/>
        <v>47000</v>
      </c>
      <c r="M167" s="94">
        <f t="shared" si="33"/>
        <v>1663200.0000000002</v>
      </c>
    </row>
    <row r="168" spans="1:13" x14ac:dyDescent="0.25">
      <c r="A168" s="71">
        <v>167</v>
      </c>
      <c r="B168" s="74">
        <v>1801</v>
      </c>
      <c r="C168" s="74">
        <v>18</v>
      </c>
      <c r="D168" s="82" t="s">
        <v>13</v>
      </c>
      <c r="E168" s="72">
        <v>743</v>
      </c>
      <c r="F168" s="72">
        <v>67</v>
      </c>
      <c r="G168" s="74">
        <f t="shared" si="27"/>
        <v>810</v>
      </c>
      <c r="H168" s="73">
        <f t="shared" si="28"/>
        <v>891.00000000000011</v>
      </c>
      <c r="I168" s="71">
        <f>I162+120</f>
        <v>40540</v>
      </c>
      <c r="J168" s="66">
        <f t="shared" si="30"/>
        <v>32837400</v>
      </c>
      <c r="K168" s="92">
        <f t="shared" si="31"/>
        <v>35464392</v>
      </c>
      <c r="L168" s="93">
        <f t="shared" si="32"/>
        <v>88500</v>
      </c>
      <c r="M168" s="94">
        <f t="shared" si="33"/>
        <v>3118500.0000000005</v>
      </c>
    </row>
    <row r="169" spans="1:13" x14ac:dyDescent="0.25">
      <c r="A169" s="71">
        <v>168</v>
      </c>
      <c r="B169" s="74">
        <v>1802</v>
      </c>
      <c r="C169" s="74">
        <v>18</v>
      </c>
      <c r="D169" s="82" t="s">
        <v>13</v>
      </c>
      <c r="E169" s="72">
        <v>743</v>
      </c>
      <c r="F169" s="72">
        <v>67</v>
      </c>
      <c r="G169" s="74">
        <f t="shared" si="27"/>
        <v>810</v>
      </c>
      <c r="H169" s="73">
        <f t="shared" si="28"/>
        <v>891.00000000000011</v>
      </c>
      <c r="I169" s="71">
        <f t="shared" ref="I169:I177" si="37">I168</f>
        <v>40540</v>
      </c>
      <c r="J169" s="66">
        <f t="shared" si="30"/>
        <v>32837400</v>
      </c>
      <c r="K169" s="92">
        <f t="shared" si="31"/>
        <v>35464392</v>
      </c>
      <c r="L169" s="93">
        <f t="shared" si="32"/>
        <v>88500</v>
      </c>
      <c r="M169" s="94">
        <f t="shared" si="33"/>
        <v>3118500.0000000005</v>
      </c>
    </row>
    <row r="170" spans="1:13" x14ac:dyDescent="0.25">
      <c r="A170" s="71">
        <v>169</v>
      </c>
      <c r="B170" s="74">
        <v>1803</v>
      </c>
      <c r="C170" s="74">
        <v>18</v>
      </c>
      <c r="D170" s="82" t="s">
        <v>22</v>
      </c>
      <c r="E170" s="72">
        <v>382</v>
      </c>
      <c r="F170" s="72">
        <v>27</v>
      </c>
      <c r="G170" s="74">
        <f t="shared" si="27"/>
        <v>409</v>
      </c>
      <c r="H170" s="73">
        <f t="shared" si="28"/>
        <v>449.90000000000003</v>
      </c>
      <c r="I170" s="71">
        <f t="shared" si="37"/>
        <v>40540</v>
      </c>
      <c r="J170" s="66">
        <f t="shared" si="30"/>
        <v>16580860</v>
      </c>
      <c r="K170" s="92">
        <f t="shared" si="31"/>
        <v>17907329</v>
      </c>
      <c r="L170" s="93">
        <f t="shared" si="32"/>
        <v>45000</v>
      </c>
      <c r="M170" s="94">
        <f t="shared" si="33"/>
        <v>1574650.0000000002</v>
      </c>
    </row>
    <row r="171" spans="1:13" x14ac:dyDescent="0.25">
      <c r="A171" s="71">
        <v>170</v>
      </c>
      <c r="B171" s="74">
        <v>1804</v>
      </c>
      <c r="C171" s="74">
        <v>18</v>
      </c>
      <c r="D171" s="82" t="s">
        <v>23</v>
      </c>
      <c r="E171" s="72">
        <v>393</v>
      </c>
      <c r="F171" s="72">
        <v>39</v>
      </c>
      <c r="G171" s="74">
        <f t="shared" si="27"/>
        <v>432</v>
      </c>
      <c r="H171" s="73">
        <f t="shared" si="28"/>
        <v>475.20000000000005</v>
      </c>
      <c r="I171" s="71">
        <f t="shared" si="37"/>
        <v>40540</v>
      </c>
      <c r="J171" s="66">
        <f t="shared" si="30"/>
        <v>17513280</v>
      </c>
      <c r="K171" s="92">
        <f t="shared" si="31"/>
        <v>18914342</v>
      </c>
      <c r="L171" s="93">
        <f t="shared" si="32"/>
        <v>47500</v>
      </c>
      <c r="M171" s="94">
        <f t="shared" si="33"/>
        <v>1663200.0000000002</v>
      </c>
    </row>
    <row r="172" spans="1:13" x14ac:dyDescent="0.25">
      <c r="A172" s="71">
        <v>171</v>
      </c>
      <c r="B172" s="74">
        <v>1805</v>
      </c>
      <c r="C172" s="74">
        <v>18</v>
      </c>
      <c r="D172" s="82" t="s">
        <v>22</v>
      </c>
      <c r="E172" s="72">
        <v>382</v>
      </c>
      <c r="F172" s="72">
        <v>27</v>
      </c>
      <c r="G172" s="74">
        <f t="shared" si="27"/>
        <v>409</v>
      </c>
      <c r="H172" s="73">
        <f t="shared" si="28"/>
        <v>449.90000000000003</v>
      </c>
      <c r="I172" s="71">
        <f t="shared" si="37"/>
        <v>40540</v>
      </c>
      <c r="J172" s="66">
        <f t="shared" si="30"/>
        <v>16580860</v>
      </c>
      <c r="K172" s="92">
        <f t="shared" si="31"/>
        <v>17907329</v>
      </c>
      <c r="L172" s="93">
        <f t="shared" si="32"/>
        <v>45000</v>
      </c>
      <c r="M172" s="94">
        <f t="shared" si="33"/>
        <v>1574650.0000000002</v>
      </c>
    </row>
    <row r="173" spans="1:13" x14ac:dyDescent="0.25">
      <c r="A173" s="71">
        <v>172</v>
      </c>
      <c r="B173" s="74">
        <v>1806</v>
      </c>
      <c r="C173" s="74">
        <v>18</v>
      </c>
      <c r="D173" s="82" t="s">
        <v>23</v>
      </c>
      <c r="E173" s="72">
        <v>393</v>
      </c>
      <c r="F173" s="72">
        <v>39</v>
      </c>
      <c r="G173" s="74">
        <f t="shared" si="27"/>
        <v>432</v>
      </c>
      <c r="H173" s="73">
        <f t="shared" si="28"/>
        <v>475.20000000000005</v>
      </c>
      <c r="I173" s="71">
        <f t="shared" si="37"/>
        <v>40540</v>
      </c>
      <c r="J173" s="66">
        <f t="shared" si="30"/>
        <v>17513280</v>
      </c>
      <c r="K173" s="92">
        <f t="shared" si="31"/>
        <v>18914342</v>
      </c>
      <c r="L173" s="93">
        <f t="shared" si="32"/>
        <v>47500</v>
      </c>
      <c r="M173" s="94">
        <f t="shared" si="33"/>
        <v>1663200.0000000002</v>
      </c>
    </row>
    <row r="174" spans="1:13" x14ac:dyDescent="0.25">
      <c r="A174" s="71">
        <v>173</v>
      </c>
      <c r="B174" s="74">
        <v>1807</v>
      </c>
      <c r="C174" s="74">
        <v>18</v>
      </c>
      <c r="D174" s="82" t="s">
        <v>23</v>
      </c>
      <c r="E174" s="72">
        <v>393</v>
      </c>
      <c r="F174" s="72">
        <v>39</v>
      </c>
      <c r="G174" s="74">
        <f t="shared" si="27"/>
        <v>432</v>
      </c>
      <c r="H174" s="73">
        <f t="shared" si="28"/>
        <v>475.20000000000005</v>
      </c>
      <c r="I174" s="71">
        <f t="shared" si="37"/>
        <v>40540</v>
      </c>
      <c r="J174" s="66">
        <f t="shared" si="30"/>
        <v>17513280</v>
      </c>
      <c r="K174" s="92">
        <f t="shared" si="31"/>
        <v>18914342</v>
      </c>
      <c r="L174" s="93">
        <f t="shared" si="32"/>
        <v>47500</v>
      </c>
      <c r="M174" s="94">
        <f t="shared" si="33"/>
        <v>1663200.0000000002</v>
      </c>
    </row>
    <row r="175" spans="1:13" x14ac:dyDescent="0.25">
      <c r="A175" s="71">
        <v>174</v>
      </c>
      <c r="B175" s="74">
        <v>1808</v>
      </c>
      <c r="C175" s="74">
        <v>18</v>
      </c>
      <c r="D175" s="82" t="s">
        <v>22</v>
      </c>
      <c r="E175" s="72">
        <v>382</v>
      </c>
      <c r="F175" s="72">
        <v>27</v>
      </c>
      <c r="G175" s="74">
        <f t="shared" si="27"/>
        <v>409</v>
      </c>
      <c r="H175" s="73">
        <f t="shared" si="28"/>
        <v>449.90000000000003</v>
      </c>
      <c r="I175" s="71">
        <f t="shared" si="37"/>
        <v>40540</v>
      </c>
      <c r="J175" s="66">
        <f t="shared" si="30"/>
        <v>16580860</v>
      </c>
      <c r="K175" s="92">
        <f t="shared" si="31"/>
        <v>17907329</v>
      </c>
      <c r="L175" s="93">
        <f t="shared" si="32"/>
        <v>45000</v>
      </c>
      <c r="M175" s="94">
        <f t="shared" si="33"/>
        <v>1574650.0000000002</v>
      </c>
    </row>
    <row r="176" spans="1:13" x14ac:dyDescent="0.25">
      <c r="A176" s="71">
        <v>175</v>
      </c>
      <c r="B176" s="74">
        <v>1809</v>
      </c>
      <c r="C176" s="74">
        <v>18</v>
      </c>
      <c r="D176" s="82" t="s">
        <v>22</v>
      </c>
      <c r="E176" s="72">
        <v>382</v>
      </c>
      <c r="F176" s="72">
        <v>28</v>
      </c>
      <c r="G176" s="74">
        <f t="shared" si="27"/>
        <v>410</v>
      </c>
      <c r="H176" s="73">
        <f t="shared" si="28"/>
        <v>451.00000000000006</v>
      </c>
      <c r="I176" s="71">
        <f t="shared" si="37"/>
        <v>40540</v>
      </c>
      <c r="J176" s="66">
        <f t="shared" si="30"/>
        <v>16621400</v>
      </c>
      <c r="K176" s="92">
        <f t="shared" si="31"/>
        <v>17951112</v>
      </c>
      <c r="L176" s="93">
        <f t="shared" si="32"/>
        <v>45000</v>
      </c>
      <c r="M176" s="94">
        <f t="shared" si="33"/>
        <v>1578500.0000000002</v>
      </c>
    </row>
    <row r="177" spans="1:13" x14ac:dyDescent="0.25">
      <c r="A177" s="71">
        <v>176</v>
      </c>
      <c r="B177" s="74">
        <v>1810</v>
      </c>
      <c r="C177" s="74">
        <v>18</v>
      </c>
      <c r="D177" s="82" t="s">
        <v>23</v>
      </c>
      <c r="E177" s="72">
        <v>393</v>
      </c>
      <c r="F177" s="72">
        <v>39</v>
      </c>
      <c r="G177" s="74">
        <f t="shared" si="27"/>
        <v>432</v>
      </c>
      <c r="H177" s="73">
        <f t="shared" si="28"/>
        <v>475.20000000000005</v>
      </c>
      <c r="I177" s="71">
        <f t="shared" si="37"/>
        <v>40540</v>
      </c>
      <c r="J177" s="66">
        <f t="shared" si="30"/>
        <v>17513280</v>
      </c>
      <c r="K177" s="92">
        <f t="shared" si="31"/>
        <v>18914342</v>
      </c>
      <c r="L177" s="93">
        <f t="shared" si="32"/>
        <v>47500</v>
      </c>
      <c r="M177" s="94">
        <f t="shared" si="33"/>
        <v>1663200.0000000002</v>
      </c>
    </row>
    <row r="178" spans="1:13" x14ac:dyDescent="0.25">
      <c r="A178" s="71">
        <v>177</v>
      </c>
      <c r="B178" s="74">
        <v>1903</v>
      </c>
      <c r="C178" s="74">
        <v>19</v>
      </c>
      <c r="D178" s="82" t="s">
        <v>22</v>
      </c>
      <c r="E178" s="72">
        <v>382</v>
      </c>
      <c r="F178" s="72">
        <v>27</v>
      </c>
      <c r="G178" s="74">
        <f t="shared" si="27"/>
        <v>409</v>
      </c>
      <c r="H178" s="73">
        <f t="shared" si="28"/>
        <v>449.90000000000003</v>
      </c>
      <c r="I178" s="71">
        <f>I172+120</f>
        <v>40660</v>
      </c>
      <c r="J178" s="66">
        <f t="shared" si="30"/>
        <v>16629940</v>
      </c>
      <c r="K178" s="92">
        <f t="shared" si="31"/>
        <v>17960335</v>
      </c>
      <c r="L178" s="93">
        <f t="shared" si="32"/>
        <v>45000</v>
      </c>
      <c r="M178" s="94">
        <f t="shared" si="33"/>
        <v>1574650.0000000002</v>
      </c>
    </row>
    <row r="179" spans="1:13" x14ac:dyDescent="0.25">
      <c r="A179" s="71">
        <v>178</v>
      </c>
      <c r="B179" s="74">
        <v>1904</v>
      </c>
      <c r="C179" s="74">
        <v>19</v>
      </c>
      <c r="D179" s="82" t="s">
        <v>23</v>
      </c>
      <c r="E179" s="72">
        <v>393</v>
      </c>
      <c r="F179" s="72">
        <v>39</v>
      </c>
      <c r="G179" s="74">
        <f t="shared" si="27"/>
        <v>432</v>
      </c>
      <c r="H179" s="73">
        <f t="shared" si="28"/>
        <v>475.20000000000005</v>
      </c>
      <c r="I179" s="71">
        <f t="shared" ref="I179:I185" si="38">I178</f>
        <v>40660</v>
      </c>
      <c r="J179" s="66">
        <f t="shared" si="30"/>
        <v>17565120</v>
      </c>
      <c r="K179" s="92">
        <f t="shared" si="31"/>
        <v>18970330</v>
      </c>
      <c r="L179" s="93">
        <f t="shared" si="32"/>
        <v>47500</v>
      </c>
      <c r="M179" s="94">
        <f t="shared" si="33"/>
        <v>1663200.0000000002</v>
      </c>
    </row>
    <row r="180" spans="1:13" x14ac:dyDescent="0.25">
      <c r="A180" s="71">
        <v>179</v>
      </c>
      <c r="B180" s="74">
        <v>1905</v>
      </c>
      <c r="C180" s="74">
        <v>19</v>
      </c>
      <c r="D180" s="82" t="s">
        <v>22</v>
      </c>
      <c r="E180" s="72">
        <v>382</v>
      </c>
      <c r="F180" s="72">
        <v>27</v>
      </c>
      <c r="G180" s="74">
        <f t="shared" si="27"/>
        <v>409</v>
      </c>
      <c r="H180" s="73">
        <f t="shared" si="28"/>
        <v>449.90000000000003</v>
      </c>
      <c r="I180" s="71">
        <f t="shared" si="38"/>
        <v>40660</v>
      </c>
      <c r="J180" s="66">
        <f t="shared" si="30"/>
        <v>16629940</v>
      </c>
      <c r="K180" s="92">
        <f t="shared" si="31"/>
        <v>17960335</v>
      </c>
      <c r="L180" s="93">
        <f t="shared" si="32"/>
        <v>45000</v>
      </c>
      <c r="M180" s="94">
        <f t="shared" si="33"/>
        <v>1574650.0000000002</v>
      </c>
    </row>
    <row r="181" spans="1:13" x14ac:dyDescent="0.25">
      <c r="A181" s="71">
        <v>180</v>
      </c>
      <c r="B181" s="74">
        <v>1906</v>
      </c>
      <c r="C181" s="74">
        <v>19</v>
      </c>
      <c r="D181" s="82" t="s">
        <v>23</v>
      </c>
      <c r="E181" s="72">
        <v>393</v>
      </c>
      <c r="F181" s="72">
        <v>39</v>
      </c>
      <c r="G181" s="74">
        <f t="shared" si="27"/>
        <v>432</v>
      </c>
      <c r="H181" s="73">
        <f t="shared" si="28"/>
        <v>475.20000000000005</v>
      </c>
      <c r="I181" s="71">
        <f t="shared" si="38"/>
        <v>40660</v>
      </c>
      <c r="J181" s="66">
        <f t="shared" si="30"/>
        <v>17565120</v>
      </c>
      <c r="K181" s="92">
        <f t="shared" si="31"/>
        <v>18970330</v>
      </c>
      <c r="L181" s="93">
        <f t="shared" si="32"/>
        <v>47500</v>
      </c>
      <c r="M181" s="94">
        <f t="shared" si="33"/>
        <v>1663200.0000000002</v>
      </c>
    </row>
    <row r="182" spans="1:13" x14ac:dyDescent="0.25">
      <c r="A182" s="71">
        <v>181</v>
      </c>
      <c r="B182" s="74">
        <v>1907</v>
      </c>
      <c r="C182" s="74">
        <v>19</v>
      </c>
      <c r="D182" s="82" t="s">
        <v>23</v>
      </c>
      <c r="E182" s="72">
        <v>393</v>
      </c>
      <c r="F182" s="72">
        <v>39</v>
      </c>
      <c r="G182" s="74">
        <f t="shared" si="27"/>
        <v>432</v>
      </c>
      <c r="H182" s="73">
        <f t="shared" si="28"/>
        <v>475.20000000000005</v>
      </c>
      <c r="I182" s="71">
        <f t="shared" si="38"/>
        <v>40660</v>
      </c>
      <c r="J182" s="66">
        <f t="shared" si="30"/>
        <v>17565120</v>
      </c>
      <c r="K182" s="92">
        <f t="shared" si="31"/>
        <v>18970330</v>
      </c>
      <c r="L182" s="93">
        <f t="shared" si="32"/>
        <v>47500</v>
      </c>
      <c r="M182" s="94">
        <f t="shared" si="33"/>
        <v>1663200.0000000002</v>
      </c>
    </row>
    <row r="183" spans="1:13" x14ac:dyDescent="0.25">
      <c r="A183" s="71">
        <v>182</v>
      </c>
      <c r="B183" s="74">
        <v>1908</v>
      </c>
      <c r="C183" s="74">
        <v>19</v>
      </c>
      <c r="D183" s="82" t="s">
        <v>22</v>
      </c>
      <c r="E183" s="72">
        <v>382</v>
      </c>
      <c r="F183" s="72">
        <v>27</v>
      </c>
      <c r="G183" s="74">
        <f t="shared" si="27"/>
        <v>409</v>
      </c>
      <c r="H183" s="73">
        <f t="shared" si="28"/>
        <v>449.90000000000003</v>
      </c>
      <c r="I183" s="71">
        <f t="shared" si="38"/>
        <v>40660</v>
      </c>
      <c r="J183" s="66">
        <f t="shared" si="30"/>
        <v>16629940</v>
      </c>
      <c r="K183" s="92">
        <f t="shared" si="31"/>
        <v>17960335</v>
      </c>
      <c r="L183" s="93">
        <f t="shared" si="32"/>
        <v>45000</v>
      </c>
      <c r="M183" s="94">
        <f t="shared" si="33"/>
        <v>1574650.0000000002</v>
      </c>
    </row>
    <row r="184" spans="1:13" x14ac:dyDescent="0.25">
      <c r="A184" s="71">
        <v>183</v>
      </c>
      <c r="B184" s="74">
        <v>1909</v>
      </c>
      <c r="C184" s="74">
        <v>19</v>
      </c>
      <c r="D184" s="82" t="s">
        <v>22</v>
      </c>
      <c r="E184" s="72">
        <v>382</v>
      </c>
      <c r="F184" s="72">
        <v>28</v>
      </c>
      <c r="G184" s="74">
        <f t="shared" si="27"/>
        <v>410</v>
      </c>
      <c r="H184" s="73">
        <f t="shared" si="28"/>
        <v>451.00000000000006</v>
      </c>
      <c r="I184" s="71">
        <f t="shared" si="38"/>
        <v>40660</v>
      </c>
      <c r="J184" s="66">
        <f t="shared" si="30"/>
        <v>16670600</v>
      </c>
      <c r="K184" s="92">
        <f t="shared" si="31"/>
        <v>18004248</v>
      </c>
      <c r="L184" s="93">
        <f t="shared" si="32"/>
        <v>45000</v>
      </c>
      <c r="M184" s="94">
        <f t="shared" si="33"/>
        <v>1578500.0000000002</v>
      </c>
    </row>
    <row r="185" spans="1:13" x14ac:dyDescent="0.25">
      <c r="A185" s="71">
        <v>184</v>
      </c>
      <c r="B185" s="74">
        <v>1910</v>
      </c>
      <c r="C185" s="74">
        <v>19</v>
      </c>
      <c r="D185" s="82" t="s">
        <v>23</v>
      </c>
      <c r="E185" s="72">
        <v>393</v>
      </c>
      <c r="F185" s="72">
        <v>39</v>
      </c>
      <c r="G185" s="74">
        <f t="shared" si="27"/>
        <v>432</v>
      </c>
      <c r="H185" s="73">
        <f t="shared" si="28"/>
        <v>475.20000000000005</v>
      </c>
      <c r="I185" s="71">
        <f t="shared" si="38"/>
        <v>40660</v>
      </c>
      <c r="J185" s="66">
        <f t="shared" si="30"/>
        <v>17565120</v>
      </c>
      <c r="K185" s="92">
        <f t="shared" si="31"/>
        <v>18970330</v>
      </c>
      <c r="L185" s="93">
        <f t="shared" si="32"/>
        <v>47500</v>
      </c>
      <c r="M185" s="94">
        <f t="shared" si="33"/>
        <v>1663200.0000000002</v>
      </c>
    </row>
    <row r="186" spans="1:13" x14ac:dyDescent="0.25">
      <c r="A186" s="71">
        <v>185</v>
      </c>
      <c r="B186" s="74">
        <v>2001</v>
      </c>
      <c r="C186" s="74">
        <v>20</v>
      </c>
      <c r="D186" s="82" t="s">
        <v>13</v>
      </c>
      <c r="E186" s="72">
        <v>743</v>
      </c>
      <c r="F186" s="72">
        <v>67</v>
      </c>
      <c r="G186" s="74">
        <f t="shared" si="27"/>
        <v>810</v>
      </c>
      <c r="H186" s="73">
        <f t="shared" si="28"/>
        <v>891.00000000000011</v>
      </c>
      <c r="I186" s="71">
        <f>I180+120</f>
        <v>40780</v>
      </c>
      <c r="J186" s="66">
        <f t="shared" si="30"/>
        <v>33031800</v>
      </c>
      <c r="K186" s="92">
        <f t="shared" si="31"/>
        <v>35674344</v>
      </c>
      <c r="L186" s="93">
        <f t="shared" si="32"/>
        <v>89000</v>
      </c>
      <c r="M186" s="94">
        <f t="shared" si="33"/>
        <v>3118500.0000000005</v>
      </c>
    </row>
    <row r="187" spans="1:13" x14ac:dyDescent="0.25">
      <c r="A187" s="71">
        <v>186</v>
      </c>
      <c r="B187" s="74">
        <v>2002</v>
      </c>
      <c r="C187" s="74">
        <v>20</v>
      </c>
      <c r="D187" s="82" t="s">
        <v>13</v>
      </c>
      <c r="E187" s="72">
        <v>743</v>
      </c>
      <c r="F187" s="72">
        <v>67</v>
      </c>
      <c r="G187" s="74">
        <f t="shared" si="27"/>
        <v>810</v>
      </c>
      <c r="H187" s="73">
        <f t="shared" si="28"/>
        <v>891.00000000000011</v>
      </c>
      <c r="I187" s="71">
        <f t="shared" ref="I187:I195" si="39">I186</f>
        <v>40780</v>
      </c>
      <c r="J187" s="66">
        <f t="shared" si="30"/>
        <v>33031800</v>
      </c>
      <c r="K187" s="92">
        <f t="shared" si="31"/>
        <v>35674344</v>
      </c>
      <c r="L187" s="93">
        <f t="shared" si="32"/>
        <v>89000</v>
      </c>
      <c r="M187" s="94">
        <f t="shared" si="33"/>
        <v>3118500.0000000005</v>
      </c>
    </row>
    <row r="188" spans="1:13" x14ac:dyDescent="0.25">
      <c r="A188" s="71">
        <v>187</v>
      </c>
      <c r="B188" s="74">
        <v>2003</v>
      </c>
      <c r="C188" s="74">
        <v>20</v>
      </c>
      <c r="D188" s="82" t="s">
        <v>22</v>
      </c>
      <c r="E188" s="72">
        <v>382</v>
      </c>
      <c r="F188" s="72">
        <v>27</v>
      </c>
      <c r="G188" s="74">
        <f t="shared" si="27"/>
        <v>409</v>
      </c>
      <c r="H188" s="73">
        <f t="shared" si="28"/>
        <v>449.90000000000003</v>
      </c>
      <c r="I188" s="71">
        <f t="shared" si="39"/>
        <v>40780</v>
      </c>
      <c r="J188" s="66">
        <f t="shared" si="30"/>
        <v>16679020</v>
      </c>
      <c r="K188" s="92">
        <f t="shared" si="31"/>
        <v>18013342</v>
      </c>
      <c r="L188" s="93">
        <f t="shared" si="32"/>
        <v>45000</v>
      </c>
      <c r="M188" s="94">
        <f t="shared" si="33"/>
        <v>1574650.0000000002</v>
      </c>
    </row>
    <row r="189" spans="1:13" x14ac:dyDescent="0.25">
      <c r="A189" s="71">
        <v>188</v>
      </c>
      <c r="B189" s="74">
        <v>2004</v>
      </c>
      <c r="C189" s="74">
        <v>20</v>
      </c>
      <c r="D189" s="82" t="s">
        <v>23</v>
      </c>
      <c r="E189" s="72">
        <v>393</v>
      </c>
      <c r="F189" s="72">
        <v>39</v>
      </c>
      <c r="G189" s="74">
        <f t="shared" ref="G189:G245" si="40">E189+F189</f>
        <v>432</v>
      </c>
      <c r="H189" s="73">
        <f t="shared" ref="H189:H245" si="41">G189*1.1</f>
        <v>475.20000000000005</v>
      </c>
      <c r="I189" s="71">
        <f t="shared" si="39"/>
        <v>40780</v>
      </c>
      <c r="J189" s="66">
        <f t="shared" si="30"/>
        <v>17616960</v>
      </c>
      <c r="K189" s="92">
        <f t="shared" si="31"/>
        <v>19026317</v>
      </c>
      <c r="L189" s="93">
        <f t="shared" si="32"/>
        <v>47500</v>
      </c>
      <c r="M189" s="94">
        <f t="shared" si="33"/>
        <v>1663200.0000000002</v>
      </c>
    </row>
    <row r="190" spans="1:13" x14ac:dyDescent="0.25">
      <c r="A190" s="71">
        <v>189</v>
      </c>
      <c r="B190" s="74">
        <v>2005</v>
      </c>
      <c r="C190" s="74">
        <v>20</v>
      </c>
      <c r="D190" s="82" t="s">
        <v>22</v>
      </c>
      <c r="E190" s="72">
        <v>382</v>
      </c>
      <c r="F190" s="72">
        <v>27</v>
      </c>
      <c r="G190" s="74">
        <f t="shared" si="40"/>
        <v>409</v>
      </c>
      <c r="H190" s="73">
        <f t="shared" si="41"/>
        <v>449.90000000000003</v>
      </c>
      <c r="I190" s="71">
        <f t="shared" si="39"/>
        <v>40780</v>
      </c>
      <c r="J190" s="66">
        <f t="shared" si="30"/>
        <v>16679020</v>
      </c>
      <c r="K190" s="92">
        <f t="shared" si="31"/>
        <v>18013342</v>
      </c>
      <c r="L190" s="93">
        <f t="shared" si="32"/>
        <v>45000</v>
      </c>
      <c r="M190" s="94">
        <f t="shared" si="33"/>
        <v>1574650.0000000002</v>
      </c>
    </row>
    <row r="191" spans="1:13" x14ac:dyDescent="0.25">
      <c r="A191" s="71">
        <v>190</v>
      </c>
      <c r="B191" s="74">
        <v>2006</v>
      </c>
      <c r="C191" s="74">
        <v>20</v>
      </c>
      <c r="D191" s="82" t="s">
        <v>23</v>
      </c>
      <c r="E191" s="72">
        <v>393</v>
      </c>
      <c r="F191" s="72">
        <v>39</v>
      </c>
      <c r="G191" s="74">
        <f t="shared" si="40"/>
        <v>432</v>
      </c>
      <c r="H191" s="73">
        <f t="shared" si="41"/>
        <v>475.20000000000005</v>
      </c>
      <c r="I191" s="71">
        <f t="shared" si="39"/>
        <v>40780</v>
      </c>
      <c r="J191" s="66">
        <f t="shared" si="30"/>
        <v>17616960</v>
      </c>
      <c r="K191" s="92">
        <f t="shared" si="31"/>
        <v>19026317</v>
      </c>
      <c r="L191" s="93">
        <f t="shared" si="32"/>
        <v>47500</v>
      </c>
      <c r="M191" s="94">
        <f t="shared" si="33"/>
        <v>1663200.0000000002</v>
      </c>
    </row>
    <row r="192" spans="1:13" x14ac:dyDescent="0.25">
      <c r="A192" s="71">
        <v>191</v>
      </c>
      <c r="B192" s="74">
        <v>2007</v>
      </c>
      <c r="C192" s="74">
        <v>20</v>
      </c>
      <c r="D192" s="82" t="s">
        <v>23</v>
      </c>
      <c r="E192" s="72">
        <v>393</v>
      </c>
      <c r="F192" s="72">
        <v>39</v>
      </c>
      <c r="G192" s="74">
        <f t="shared" si="40"/>
        <v>432</v>
      </c>
      <c r="H192" s="73">
        <f t="shared" si="41"/>
        <v>475.20000000000005</v>
      </c>
      <c r="I192" s="71">
        <f t="shared" si="39"/>
        <v>40780</v>
      </c>
      <c r="J192" s="66">
        <f t="shared" si="30"/>
        <v>17616960</v>
      </c>
      <c r="K192" s="92">
        <f t="shared" si="31"/>
        <v>19026317</v>
      </c>
      <c r="L192" s="93">
        <f t="shared" si="32"/>
        <v>47500</v>
      </c>
      <c r="M192" s="94">
        <f t="shared" si="33"/>
        <v>1663200.0000000002</v>
      </c>
    </row>
    <row r="193" spans="1:13" x14ac:dyDescent="0.25">
      <c r="A193" s="71">
        <v>192</v>
      </c>
      <c r="B193" s="74">
        <v>2008</v>
      </c>
      <c r="C193" s="74">
        <v>20</v>
      </c>
      <c r="D193" s="82" t="s">
        <v>22</v>
      </c>
      <c r="E193" s="72">
        <v>382</v>
      </c>
      <c r="F193" s="72">
        <v>27</v>
      </c>
      <c r="G193" s="74">
        <f t="shared" si="40"/>
        <v>409</v>
      </c>
      <c r="H193" s="73">
        <f t="shared" si="41"/>
        <v>449.90000000000003</v>
      </c>
      <c r="I193" s="71">
        <f t="shared" si="39"/>
        <v>40780</v>
      </c>
      <c r="J193" s="66">
        <f t="shared" si="30"/>
        <v>16679020</v>
      </c>
      <c r="K193" s="92">
        <f t="shared" si="31"/>
        <v>18013342</v>
      </c>
      <c r="L193" s="93">
        <f t="shared" si="32"/>
        <v>45000</v>
      </c>
      <c r="M193" s="94">
        <f t="shared" si="33"/>
        <v>1574650.0000000002</v>
      </c>
    </row>
    <row r="194" spans="1:13" x14ac:dyDescent="0.25">
      <c r="A194" s="71">
        <v>193</v>
      </c>
      <c r="B194" s="74">
        <v>2009</v>
      </c>
      <c r="C194" s="74">
        <v>20</v>
      </c>
      <c r="D194" s="82" t="s">
        <v>22</v>
      </c>
      <c r="E194" s="72">
        <v>382</v>
      </c>
      <c r="F194" s="72">
        <v>28</v>
      </c>
      <c r="G194" s="74">
        <f t="shared" si="40"/>
        <v>410</v>
      </c>
      <c r="H194" s="73">
        <f t="shared" si="41"/>
        <v>451.00000000000006</v>
      </c>
      <c r="I194" s="71">
        <f t="shared" si="39"/>
        <v>40780</v>
      </c>
      <c r="J194" s="66">
        <f t="shared" si="30"/>
        <v>16719800</v>
      </c>
      <c r="K194" s="92">
        <f t="shared" si="31"/>
        <v>18057384</v>
      </c>
      <c r="L194" s="93">
        <f t="shared" si="32"/>
        <v>45000</v>
      </c>
      <c r="M194" s="94">
        <f t="shared" si="33"/>
        <v>1578500.0000000002</v>
      </c>
    </row>
    <row r="195" spans="1:13" x14ac:dyDescent="0.25">
      <c r="A195" s="71">
        <v>194</v>
      </c>
      <c r="B195" s="74">
        <v>2010</v>
      </c>
      <c r="C195" s="74">
        <v>20</v>
      </c>
      <c r="D195" s="82" t="s">
        <v>23</v>
      </c>
      <c r="E195" s="72">
        <v>393</v>
      </c>
      <c r="F195" s="72">
        <v>39</v>
      </c>
      <c r="G195" s="74">
        <f t="shared" si="40"/>
        <v>432</v>
      </c>
      <c r="H195" s="73">
        <f t="shared" si="41"/>
        <v>475.20000000000005</v>
      </c>
      <c r="I195" s="71">
        <f t="shared" si="39"/>
        <v>40780</v>
      </c>
      <c r="J195" s="66">
        <f t="shared" ref="J195:J245" si="42">G195*I195</f>
        <v>17616960</v>
      </c>
      <c r="K195" s="92">
        <f t="shared" ref="K195:K245" si="43">ROUND(J195*1.08,0)</f>
        <v>19026317</v>
      </c>
      <c r="L195" s="93">
        <f t="shared" ref="L195:L245" si="44">MROUND((K195*0.03/12),500)</f>
        <v>47500</v>
      </c>
      <c r="M195" s="94">
        <f t="shared" ref="M195:M245" si="45">H195*3500</f>
        <v>1663200.0000000002</v>
      </c>
    </row>
    <row r="196" spans="1:13" x14ac:dyDescent="0.25">
      <c r="A196" s="71">
        <v>195</v>
      </c>
      <c r="B196" s="74">
        <v>2101</v>
      </c>
      <c r="C196" s="74">
        <v>21</v>
      </c>
      <c r="D196" s="82" t="s">
        <v>13</v>
      </c>
      <c r="E196" s="72">
        <v>743</v>
      </c>
      <c r="F196" s="72">
        <v>67</v>
      </c>
      <c r="G196" s="74">
        <f t="shared" si="40"/>
        <v>810</v>
      </c>
      <c r="H196" s="73">
        <f t="shared" si="41"/>
        <v>891.00000000000011</v>
      </c>
      <c r="I196" s="71">
        <f>I190+120</f>
        <v>40900</v>
      </c>
      <c r="J196" s="66">
        <f t="shared" si="42"/>
        <v>33129000</v>
      </c>
      <c r="K196" s="92">
        <f t="shared" si="43"/>
        <v>35779320</v>
      </c>
      <c r="L196" s="93">
        <f t="shared" si="44"/>
        <v>89500</v>
      </c>
      <c r="M196" s="94">
        <f t="shared" si="45"/>
        <v>3118500.0000000005</v>
      </c>
    </row>
    <row r="197" spans="1:13" x14ac:dyDescent="0.25">
      <c r="A197" s="71">
        <v>196</v>
      </c>
      <c r="B197" s="74">
        <v>2102</v>
      </c>
      <c r="C197" s="74">
        <v>21</v>
      </c>
      <c r="D197" s="82" t="s">
        <v>13</v>
      </c>
      <c r="E197" s="72">
        <v>743</v>
      </c>
      <c r="F197" s="72">
        <v>67</v>
      </c>
      <c r="G197" s="74">
        <f t="shared" si="40"/>
        <v>810</v>
      </c>
      <c r="H197" s="73">
        <f t="shared" si="41"/>
        <v>891.00000000000011</v>
      </c>
      <c r="I197" s="71">
        <f t="shared" ref="I197:I205" si="46">I196</f>
        <v>40900</v>
      </c>
      <c r="J197" s="66">
        <f t="shared" si="42"/>
        <v>33129000</v>
      </c>
      <c r="K197" s="92">
        <f t="shared" si="43"/>
        <v>35779320</v>
      </c>
      <c r="L197" s="93">
        <f t="shared" si="44"/>
        <v>89500</v>
      </c>
      <c r="M197" s="94">
        <f t="shared" si="45"/>
        <v>3118500.0000000005</v>
      </c>
    </row>
    <row r="198" spans="1:13" x14ac:dyDescent="0.25">
      <c r="A198" s="71">
        <v>197</v>
      </c>
      <c r="B198" s="74">
        <v>2103</v>
      </c>
      <c r="C198" s="74">
        <v>21</v>
      </c>
      <c r="D198" s="82" t="s">
        <v>22</v>
      </c>
      <c r="E198" s="72">
        <v>382</v>
      </c>
      <c r="F198" s="72">
        <v>27</v>
      </c>
      <c r="G198" s="74">
        <f t="shared" si="40"/>
        <v>409</v>
      </c>
      <c r="H198" s="73">
        <f t="shared" si="41"/>
        <v>449.90000000000003</v>
      </c>
      <c r="I198" s="71">
        <f t="shared" si="46"/>
        <v>40900</v>
      </c>
      <c r="J198" s="66">
        <f t="shared" si="42"/>
        <v>16728100</v>
      </c>
      <c r="K198" s="92">
        <f t="shared" si="43"/>
        <v>18066348</v>
      </c>
      <c r="L198" s="93">
        <f t="shared" si="44"/>
        <v>45000</v>
      </c>
      <c r="M198" s="94">
        <f t="shared" si="45"/>
        <v>1574650.0000000002</v>
      </c>
    </row>
    <row r="199" spans="1:13" x14ac:dyDescent="0.25">
      <c r="A199" s="71">
        <v>198</v>
      </c>
      <c r="B199" s="74">
        <v>2104</v>
      </c>
      <c r="C199" s="74">
        <v>21</v>
      </c>
      <c r="D199" s="82" t="s">
        <v>23</v>
      </c>
      <c r="E199" s="72">
        <v>393</v>
      </c>
      <c r="F199" s="72">
        <v>39</v>
      </c>
      <c r="G199" s="74">
        <f t="shared" si="40"/>
        <v>432</v>
      </c>
      <c r="H199" s="73">
        <f t="shared" si="41"/>
        <v>475.20000000000005</v>
      </c>
      <c r="I199" s="71">
        <f t="shared" si="46"/>
        <v>40900</v>
      </c>
      <c r="J199" s="66">
        <f t="shared" si="42"/>
        <v>17668800</v>
      </c>
      <c r="K199" s="92">
        <f t="shared" si="43"/>
        <v>19082304</v>
      </c>
      <c r="L199" s="93">
        <f t="shared" si="44"/>
        <v>47500</v>
      </c>
      <c r="M199" s="94">
        <f t="shared" si="45"/>
        <v>1663200.0000000002</v>
      </c>
    </row>
    <row r="200" spans="1:13" x14ac:dyDescent="0.25">
      <c r="A200" s="71">
        <v>199</v>
      </c>
      <c r="B200" s="74">
        <v>2105</v>
      </c>
      <c r="C200" s="74">
        <v>21</v>
      </c>
      <c r="D200" s="82" t="s">
        <v>22</v>
      </c>
      <c r="E200" s="72">
        <v>382</v>
      </c>
      <c r="F200" s="72">
        <v>27</v>
      </c>
      <c r="G200" s="74">
        <f t="shared" si="40"/>
        <v>409</v>
      </c>
      <c r="H200" s="73">
        <f t="shared" si="41"/>
        <v>449.90000000000003</v>
      </c>
      <c r="I200" s="71">
        <f t="shared" si="46"/>
        <v>40900</v>
      </c>
      <c r="J200" s="66">
        <f t="shared" si="42"/>
        <v>16728100</v>
      </c>
      <c r="K200" s="92">
        <f t="shared" si="43"/>
        <v>18066348</v>
      </c>
      <c r="L200" s="93">
        <f t="shared" si="44"/>
        <v>45000</v>
      </c>
      <c r="M200" s="94">
        <f t="shared" si="45"/>
        <v>1574650.0000000002</v>
      </c>
    </row>
    <row r="201" spans="1:13" x14ac:dyDescent="0.25">
      <c r="A201" s="71">
        <v>200</v>
      </c>
      <c r="B201" s="74">
        <v>2106</v>
      </c>
      <c r="C201" s="74">
        <v>21</v>
      </c>
      <c r="D201" s="82" t="s">
        <v>23</v>
      </c>
      <c r="E201" s="72">
        <v>393</v>
      </c>
      <c r="F201" s="72">
        <v>39</v>
      </c>
      <c r="G201" s="74">
        <f t="shared" si="40"/>
        <v>432</v>
      </c>
      <c r="H201" s="73">
        <f t="shared" si="41"/>
        <v>475.20000000000005</v>
      </c>
      <c r="I201" s="71">
        <f t="shared" si="46"/>
        <v>40900</v>
      </c>
      <c r="J201" s="66">
        <f t="shared" si="42"/>
        <v>17668800</v>
      </c>
      <c r="K201" s="92">
        <f t="shared" si="43"/>
        <v>19082304</v>
      </c>
      <c r="L201" s="93">
        <f t="shared" si="44"/>
        <v>47500</v>
      </c>
      <c r="M201" s="94">
        <f t="shared" si="45"/>
        <v>1663200.0000000002</v>
      </c>
    </row>
    <row r="202" spans="1:13" x14ac:dyDescent="0.25">
      <c r="A202" s="71">
        <v>201</v>
      </c>
      <c r="B202" s="74">
        <v>2107</v>
      </c>
      <c r="C202" s="74">
        <v>21</v>
      </c>
      <c r="D202" s="82" t="s">
        <v>23</v>
      </c>
      <c r="E202" s="72">
        <v>393</v>
      </c>
      <c r="F202" s="72">
        <v>39</v>
      </c>
      <c r="G202" s="74">
        <f t="shared" si="40"/>
        <v>432</v>
      </c>
      <c r="H202" s="73">
        <f t="shared" si="41"/>
        <v>475.20000000000005</v>
      </c>
      <c r="I202" s="71">
        <f t="shared" si="46"/>
        <v>40900</v>
      </c>
      <c r="J202" s="66">
        <f t="shared" si="42"/>
        <v>17668800</v>
      </c>
      <c r="K202" s="92">
        <f t="shared" si="43"/>
        <v>19082304</v>
      </c>
      <c r="L202" s="93">
        <f t="shared" si="44"/>
        <v>47500</v>
      </c>
      <c r="M202" s="94">
        <f t="shared" si="45"/>
        <v>1663200.0000000002</v>
      </c>
    </row>
    <row r="203" spans="1:13" x14ac:dyDescent="0.25">
      <c r="A203" s="71">
        <v>202</v>
      </c>
      <c r="B203" s="74">
        <v>2108</v>
      </c>
      <c r="C203" s="74">
        <v>21</v>
      </c>
      <c r="D203" s="82" t="s">
        <v>22</v>
      </c>
      <c r="E203" s="72">
        <v>382</v>
      </c>
      <c r="F203" s="72">
        <v>27</v>
      </c>
      <c r="G203" s="74">
        <f t="shared" si="40"/>
        <v>409</v>
      </c>
      <c r="H203" s="73">
        <f t="shared" si="41"/>
        <v>449.90000000000003</v>
      </c>
      <c r="I203" s="71">
        <f t="shared" si="46"/>
        <v>40900</v>
      </c>
      <c r="J203" s="66">
        <f t="shared" si="42"/>
        <v>16728100</v>
      </c>
      <c r="K203" s="92">
        <f t="shared" si="43"/>
        <v>18066348</v>
      </c>
      <c r="L203" s="93">
        <f t="shared" si="44"/>
        <v>45000</v>
      </c>
      <c r="M203" s="94">
        <f t="shared" si="45"/>
        <v>1574650.0000000002</v>
      </c>
    </row>
    <row r="204" spans="1:13" x14ac:dyDescent="0.25">
      <c r="A204" s="71">
        <v>203</v>
      </c>
      <c r="B204" s="74">
        <v>2109</v>
      </c>
      <c r="C204" s="74">
        <v>21</v>
      </c>
      <c r="D204" s="82" t="s">
        <v>22</v>
      </c>
      <c r="E204" s="72">
        <v>382</v>
      </c>
      <c r="F204" s="72">
        <v>28</v>
      </c>
      <c r="G204" s="74">
        <f t="shared" si="40"/>
        <v>410</v>
      </c>
      <c r="H204" s="73">
        <f t="shared" si="41"/>
        <v>451.00000000000006</v>
      </c>
      <c r="I204" s="71">
        <f t="shared" si="46"/>
        <v>40900</v>
      </c>
      <c r="J204" s="66">
        <f t="shared" si="42"/>
        <v>16769000</v>
      </c>
      <c r="K204" s="92">
        <f t="shared" si="43"/>
        <v>18110520</v>
      </c>
      <c r="L204" s="93">
        <f t="shared" si="44"/>
        <v>45500</v>
      </c>
      <c r="M204" s="94">
        <f t="shared" si="45"/>
        <v>1578500.0000000002</v>
      </c>
    </row>
    <row r="205" spans="1:13" x14ac:dyDescent="0.25">
      <c r="A205" s="71">
        <v>204</v>
      </c>
      <c r="B205" s="74">
        <v>2110</v>
      </c>
      <c r="C205" s="74">
        <v>21</v>
      </c>
      <c r="D205" s="82" t="s">
        <v>23</v>
      </c>
      <c r="E205" s="72">
        <v>393</v>
      </c>
      <c r="F205" s="72">
        <v>39</v>
      </c>
      <c r="G205" s="74">
        <f t="shared" si="40"/>
        <v>432</v>
      </c>
      <c r="H205" s="73">
        <f t="shared" si="41"/>
        <v>475.20000000000005</v>
      </c>
      <c r="I205" s="71">
        <f t="shared" si="46"/>
        <v>40900</v>
      </c>
      <c r="J205" s="66">
        <f t="shared" si="42"/>
        <v>17668800</v>
      </c>
      <c r="K205" s="92">
        <f t="shared" si="43"/>
        <v>19082304</v>
      </c>
      <c r="L205" s="93">
        <f t="shared" si="44"/>
        <v>47500</v>
      </c>
      <c r="M205" s="94">
        <f t="shared" si="45"/>
        <v>1663200.0000000002</v>
      </c>
    </row>
    <row r="206" spans="1:13" x14ac:dyDescent="0.25">
      <c r="A206" s="71">
        <v>205</v>
      </c>
      <c r="B206" s="74">
        <v>2201</v>
      </c>
      <c r="C206" s="74">
        <v>22</v>
      </c>
      <c r="D206" s="82" t="s">
        <v>13</v>
      </c>
      <c r="E206" s="72">
        <v>743</v>
      </c>
      <c r="F206" s="72">
        <v>67</v>
      </c>
      <c r="G206" s="74">
        <f t="shared" si="40"/>
        <v>810</v>
      </c>
      <c r="H206" s="73">
        <f t="shared" si="41"/>
        <v>891.00000000000011</v>
      </c>
      <c r="I206" s="71">
        <f>I200+120</f>
        <v>41020</v>
      </c>
      <c r="J206" s="66">
        <f t="shared" si="42"/>
        <v>33226200</v>
      </c>
      <c r="K206" s="92">
        <f t="shared" si="43"/>
        <v>35884296</v>
      </c>
      <c r="L206" s="93">
        <f t="shared" si="44"/>
        <v>89500</v>
      </c>
      <c r="M206" s="94">
        <f t="shared" si="45"/>
        <v>3118500.0000000005</v>
      </c>
    </row>
    <row r="207" spans="1:13" x14ac:dyDescent="0.25">
      <c r="A207" s="71">
        <v>206</v>
      </c>
      <c r="B207" s="74">
        <v>2202</v>
      </c>
      <c r="C207" s="74">
        <v>22</v>
      </c>
      <c r="D207" s="82" t="s">
        <v>13</v>
      </c>
      <c r="E207" s="72">
        <v>743</v>
      </c>
      <c r="F207" s="72">
        <v>67</v>
      </c>
      <c r="G207" s="74">
        <f t="shared" si="40"/>
        <v>810</v>
      </c>
      <c r="H207" s="73">
        <f t="shared" si="41"/>
        <v>891.00000000000011</v>
      </c>
      <c r="I207" s="71">
        <f t="shared" ref="I207:I215" si="47">I206</f>
        <v>41020</v>
      </c>
      <c r="J207" s="66">
        <f t="shared" si="42"/>
        <v>33226200</v>
      </c>
      <c r="K207" s="92">
        <f t="shared" si="43"/>
        <v>35884296</v>
      </c>
      <c r="L207" s="93">
        <f t="shared" si="44"/>
        <v>89500</v>
      </c>
      <c r="M207" s="94">
        <f t="shared" si="45"/>
        <v>3118500.0000000005</v>
      </c>
    </row>
    <row r="208" spans="1:13" x14ac:dyDescent="0.25">
      <c r="A208" s="71">
        <v>207</v>
      </c>
      <c r="B208" s="74">
        <v>2203</v>
      </c>
      <c r="C208" s="74">
        <v>22</v>
      </c>
      <c r="D208" s="82" t="s">
        <v>22</v>
      </c>
      <c r="E208" s="72">
        <v>382</v>
      </c>
      <c r="F208" s="72">
        <v>27</v>
      </c>
      <c r="G208" s="74">
        <f t="shared" si="40"/>
        <v>409</v>
      </c>
      <c r="H208" s="73">
        <f t="shared" si="41"/>
        <v>449.90000000000003</v>
      </c>
      <c r="I208" s="71">
        <f t="shared" si="47"/>
        <v>41020</v>
      </c>
      <c r="J208" s="66">
        <f t="shared" si="42"/>
        <v>16777180</v>
      </c>
      <c r="K208" s="92">
        <f t="shared" si="43"/>
        <v>18119354</v>
      </c>
      <c r="L208" s="93">
        <f t="shared" si="44"/>
        <v>45500</v>
      </c>
      <c r="M208" s="94">
        <f t="shared" si="45"/>
        <v>1574650.0000000002</v>
      </c>
    </row>
    <row r="209" spans="1:13" x14ac:dyDescent="0.25">
      <c r="A209" s="71">
        <v>208</v>
      </c>
      <c r="B209" s="74">
        <v>2204</v>
      </c>
      <c r="C209" s="74">
        <v>22</v>
      </c>
      <c r="D209" s="82" t="s">
        <v>23</v>
      </c>
      <c r="E209" s="72">
        <v>393</v>
      </c>
      <c r="F209" s="72">
        <v>39</v>
      </c>
      <c r="G209" s="74">
        <f t="shared" si="40"/>
        <v>432</v>
      </c>
      <c r="H209" s="73">
        <f t="shared" si="41"/>
        <v>475.20000000000005</v>
      </c>
      <c r="I209" s="71">
        <f t="shared" si="47"/>
        <v>41020</v>
      </c>
      <c r="J209" s="66">
        <f t="shared" si="42"/>
        <v>17720640</v>
      </c>
      <c r="K209" s="92">
        <f t="shared" si="43"/>
        <v>19138291</v>
      </c>
      <c r="L209" s="93">
        <f t="shared" si="44"/>
        <v>48000</v>
      </c>
      <c r="M209" s="94">
        <f t="shared" si="45"/>
        <v>1663200.0000000002</v>
      </c>
    </row>
    <row r="210" spans="1:13" x14ac:dyDescent="0.25">
      <c r="A210" s="71">
        <v>209</v>
      </c>
      <c r="B210" s="74">
        <v>2205</v>
      </c>
      <c r="C210" s="74">
        <v>22</v>
      </c>
      <c r="D210" s="82" t="s">
        <v>22</v>
      </c>
      <c r="E210" s="72">
        <v>382</v>
      </c>
      <c r="F210" s="72">
        <v>27</v>
      </c>
      <c r="G210" s="74">
        <f t="shared" si="40"/>
        <v>409</v>
      </c>
      <c r="H210" s="73">
        <f t="shared" si="41"/>
        <v>449.90000000000003</v>
      </c>
      <c r="I210" s="71">
        <f t="shared" si="47"/>
        <v>41020</v>
      </c>
      <c r="J210" s="66">
        <f t="shared" si="42"/>
        <v>16777180</v>
      </c>
      <c r="K210" s="92">
        <f t="shared" si="43"/>
        <v>18119354</v>
      </c>
      <c r="L210" s="93">
        <f t="shared" si="44"/>
        <v>45500</v>
      </c>
      <c r="M210" s="94">
        <f t="shared" si="45"/>
        <v>1574650.0000000002</v>
      </c>
    </row>
    <row r="211" spans="1:13" x14ac:dyDescent="0.25">
      <c r="A211" s="71">
        <v>210</v>
      </c>
      <c r="B211" s="74">
        <v>2206</v>
      </c>
      <c r="C211" s="74">
        <v>22</v>
      </c>
      <c r="D211" s="82" t="s">
        <v>23</v>
      </c>
      <c r="E211" s="72">
        <v>393</v>
      </c>
      <c r="F211" s="72">
        <v>39</v>
      </c>
      <c r="G211" s="74">
        <f t="shared" si="40"/>
        <v>432</v>
      </c>
      <c r="H211" s="73">
        <f t="shared" si="41"/>
        <v>475.20000000000005</v>
      </c>
      <c r="I211" s="71">
        <f t="shared" si="47"/>
        <v>41020</v>
      </c>
      <c r="J211" s="66">
        <f t="shared" si="42"/>
        <v>17720640</v>
      </c>
      <c r="K211" s="92">
        <f t="shared" si="43"/>
        <v>19138291</v>
      </c>
      <c r="L211" s="93">
        <f t="shared" si="44"/>
        <v>48000</v>
      </c>
      <c r="M211" s="94">
        <f t="shared" si="45"/>
        <v>1663200.0000000002</v>
      </c>
    </row>
    <row r="212" spans="1:13" x14ac:dyDescent="0.25">
      <c r="A212" s="71">
        <v>211</v>
      </c>
      <c r="B212" s="74">
        <v>2207</v>
      </c>
      <c r="C212" s="74">
        <v>22</v>
      </c>
      <c r="D212" s="82" t="s">
        <v>23</v>
      </c>
      <c r="E212" s="72">
        <v>393</v>
      </c>
      <c r="F212" s="72">
        <v>39</v>
      </c>
      <c r="G212" s="74">
        <f t="shared" si="40"/>
        <v>432</v>
      </c>
      <c r="H212" s="73">
        <f t="shared" si="41"/>
        <v>475.20000000000005</v>
      </c>
      <c r="I212" s="71">
        <f t="shared" si="47"/>
        <v>41020</v>
      </c>
      <c r="J212" s="66">
        <f t="shared" si="42"/>
        <v>17720640</v>
      </c>
      <c r="K212" s="92">
        <f t="shared" si="43"/>
        <v>19138291</v>
      </c>
      <c r="L212" s="93">
        <f t="shared" si="44"/>
        <v>48000</v>
      </c>
      <c r="M212" s="94">
        <f t="shared" si="45"/>
        <v>1663200.0000000002</v>
      </c>
    </row>
    <row r="213" spans="1:13" x14ac:dyDescent="0.25">
      <c r="A213" s="71">
        <v>212</v>
      </c>
      <c r="B213" s="74">
        <v>2208</v>
      </c>
      <c r="C213" s="74">
        <v>22</v>
      </c>
      <c r="D213" s="82" t="s">
        <v>22</v>
      </c>
      <c r="E213" s="72">
        <v>382</v>
      </c>
      <c r="F213" s="72">
        <v>27</v>
      </c>
      <c r="G213" s="74">
        <f t="shared" si="40"/>
        <v>409</v>
      </c>
      <c r="H213" s="73">
        <f t="shared" si="41"/>
        <v>449.90000000000003</v>
      </c>
      <c r="I213" s="71">
        <f t="shared" si="47"/>
        <v>41020</v>
      </c>
      <c r="J213" s="66">
        <f t="shared" si="42"/>
        <v>16777180</v>
      </c>
      <c r="K213" s="92">
        <f t="shared" si="43"/>
        <v>18119354</v>
      </c>
      <c r="L213" s="93">
        <f t="shared" si="44"/>
        <v>45500</v>
      </c>
      <c r="M213" s="94">
        <f t="shared" si="45"/>
        <v>1574650.0000000002</v>
      </c>
    </row>
    <row r="214" spans="1:13" x14ac:dyDescent="0.25">
      <c r="A214" s="71">
        <v>213</v>
      </c>
      <c r="B214" s="74">
        <v>2209</v>
      </c>
      <c r="C214" s="74">
        <v>22</v>
      </c>
      <c r="D214" s="82" t="s">
        <v>22</v>
      </c>
      <c r="E214" s="72">
        <v>382</v>
      </c>
      <c r="F214" s="72">
        <v>28</v>
      </c>
      <c r="G214" s="74">
        <f t="shared" si="40"/>
        <v>410</v>
      </c>
      <c r="H214" s="73">
        <f t="shared" si="41"/>
        <v>451.00000000000006</v>
      </c>
      <c r="I214" s="71">
        <f t="shared" si="47"/>
        <v>41020</v>
      </c>
      <c r="J214" s="66">
        <f t="shared" si="42"/>
        <v>16818200</v>
      </c>
      <c r="K214" s="92">
        <f t="shared" si="43"/>
        <v>18163656</v>
      </c>
      <c r="L214" s="93">
        <f t="shared" si="44"/>
        <v>45500</v>
      </c>
      <c r="M214" s="94">
        <f t="shared" si="45"/>
        <v>1578500.0000000002</v>
      </c>
    </row>
    <row r="215" spans="1:13" x14ac:dyDescent="0.25">
      <c r="A215" s="71">
        <v>214</v>
      </c>
      <c r="B215" s="74">
        <v>2210</v>
      </c>
      <c r="C215" s="74">
        <v>22</v>
      </c>
      <c r="D215" s="82" t="s">
        <v>23</v>
      </c>
      <c r="E215" s="72">
        <v>393</v>
      </c>
      <c r="F215" s="72">
        <v>39</v>
      </c>
      <c r="G215" s="74">
        <f t="shared" si="40"/>
        <v>432</v>
      </c>
      <c r="H215" s="73">
        <f t="shared" si="41"/>
        <v>475.20000000000005</v>
      </c>
      <c r="I215" s="71">
        <f t="shared" si="47"/>
        <v>41020</v>
      </c>
      <c r="J215" s="66">
        <f t="shared" si="42"/>
        <v>17720640</v>
      </c>
      <c r="K215" s="92">
        <f t="shared" si="43"/>
        <v>19138291</v>
      </c>
      <c r="L215" s="93">
        <f t="shared" si="44"/>
        <v>48000</v>
      </c>
      <c r="M215" s="94">
        <f t="shared" si="45"/>
        <v>1663200.0000000002</v>
      </c>
    </row>
    <row r="216" spans="1:13" x14ac:dyDescent="0.25">
      <c r="A216" s="71">
        <v>215</v>
      </c>
      <c r="B216" s="74">
        <v>2301</v>
      </c>
      <c r="C216" s="74">
        <v>23</v>
      </c>
      <c r="D216" s="82" t="s">
        <v>13</v>
      </c>
      <c r="E216" s="72">
        <v>743</v>
      </c>
      <c r="F216" s="72">
        <v>67</v>
      </c>
      <c r="G216" s="74">
        <f t="shared" si="40"/>
        <v>810</v>
      </c>
      <c r="H216" s="73">
        <f t="shared" si="41"/>
        <v>891.00000000000011</v>
      </c>
      <c r="I216" s="71">
        <f>I210+120</f>
        <v>41140</v>
      </c>
      <c r="J216" s="66">
        <f t="shared" si="42"/>
        <v>33323400</v>
      </c>
      <c r="K216" s="92">
        <f t="shared" si="43"/>
        <v>35989272</v>
      </c>
      <c r="L216" s="93">
        <f t="shared" si="44"/>
        <v>90000</v>
      </c>
      <c r="M216" s="94">
        <f t="shared" si="45"/>
        <v>3118500.0000000005</v>
      </c>
    </row>
    <row r="217" spans="1:13" x14ac:dyDescent="0.25">
      <c r="A217" s="71">
        <v>216</v>
      </c>
      <c r="B217" s="74">
        <v>2302</v>
      </c>
      <c r="C217" s="74">
        <v>23</v>
      </c>
      <c r="D217" s="82" t="s">
        <v>13</v>
      </c>
      <c r="E217" s="72">
        <v>743</v>
      </c>
      <c r="F217" s="72">
        <v>67</v>
      </c>
      <c r="G217" s="74">
        <f t="shared" si="40"/>
        <v>810</v>
      </c>
      <c r="H217" s="73">
        <f t="shared" si="41"/>
        <v>891.00000000000011</v>
      </c>
      <c r="I217" s="71">
        <f t="shared" ref="I217:I225" si="48">I216</f>
        <v>41140</v>
      </c>
      <c r="J217" s="66">
        <f t="shared" si="42"/>
        <v>33323400</v>
      </c>
      <c r="K217" s="92">
        <f t="shared" si="43"/>
        <v>35989272</v>
      </c>
      <c r="L217" s="93">
        <f t="shared" si="44"/>
        <v>90000</v>
      </c>
      <c r="M217" s="94">
        <f t="shared" si="45"/>
        <v>3118500.0000000005</v>
      </c>
    </row>
    <row r="218" spans="1:13" x14ac:dyDescent="0.25">
      <c r="A218" s="71">
        <v>217</v>
      </c>
      <c r="B218" s="74">
        <v>2303</v>
      </c>
      <c r="C218" s="74">
        <v>23</v>
      </c>
      <c r="D218" s="82" t="s">
        <v>22</v>
      </c>
      <c r="E218" s="72">
        <v>382</v>
      </c>
      <c r="F218" s="72">
        <v>27</v>
      </c>
      <c r="G218" s="74">
        <f t="shared" si="40"/>
        <v>409</v>
      </c>
      <c r="H218" s="73">
        <f t="shared" si="41"/>
        <v>449.90000000000003</v>
      </c>
      <c r="I218" s="71">
        <f t="shared" si="48"/>
        <v>41140</v>
      </c>
      <c r="J218" s="66">
        <f t="shared" si="42"/>
        <v>16826260</v>
      </c>
      <c r="K218" s="92">
        <f t="shared" si="43"/>
        <v>18172361</v>
      </c>
      <c r="L218" s="93">
        <f t="shared" si="44"/>
        <v>45500</v>
      </c>
      <c r="M218" s="94">
        <f t="shared" si="45"/>
        <v>1574650.0000000002</v>
      </c>
    </row>
    <row r="219" spans="1:13" x14ac:dyDescent="0.25">
      <c r="A219" s="71">
        <v>218</v>
      </c>
      <c r="B219" s="74">
        <v>2304</v>
      </c>
      <c r="C219" s="74">
        <v>23</v>
      </c>
      <c r="D219" s="82" t="s">
        <v>23</v>
      </c>
      <c r="E219" s="72">
        <v>393</v>
      </c>
      <c r="F219" s="72">
        <v>39</v>
      </c>
      <c r="G219" s="74">
        <f t="shared" si="40"/>
        <v>432</v>
      </c>
      <c r="H219" s="73">
        <f t="shared" si="41"/>
        <v>475.20000000000005</v>
      </c>
      <c r="I219" s="71">
        <f t="shared" si="48"/>
        <v>41140</v>
      </c>
      <c r="J219" s="66">
        <f t="shared" si="42"/>
        <v>17772480</v>
      </c>
      <c r="K219" s="92">
        <f t="shared" si="43"/>
        <v>19194278</v>
      </c>
      <c r="L219" s="93">
        <f t="shared" si="44"/>
        <v>48000</v>
      </c>
      <c r="M219" s="94">
        <f t="shared" si="45"/>
        <v>1663200.0000000002</v>
      </c>
    </row>
    <row r="220" spans="1:13" x14ac:dyDescent="0.25">
      <c r="A220" s="71">
        <v>219</v>
      </c>
      <c r="B220" s="74">
        <v>2305</v>
      </c>
      <c r="C220" s="74">
        <v>23</v>
      </c>
      <c r="D220" s="82" t="s">
        <v>22</v>
      </c>
      <c r="E220" s="72">
        <v>382</v>
      </c>
      <c r="F220" s="72">
        <v>27</v>
      </c>
      <c r="G220" s="74">
        <f t="shared" si="40"/>
        <v>409</v>
      </c>
      <c r="H220" s="73">
        <f t="shared" si="41"/>
        <v>449.90000000000003</v>
      </c>
      <c r="I220" s="71">
        <f t="shared" si="48"/>
        <v>41140</v>
      </c>
      <c r="J220" s="66">
        <f t="shared" si="42"/>
        <v>16826260</v>
      </c>
      <c r="K220" s="92">
        <f t="shared" si="43"/>
        <v>18172361</v>
      </c>
      <c r="L220" s="93">
        <f t="shared" si="44"/>
        <v>45500</v>
      </c>
      <c r="M220" s="94">
        <f t="shared" si="45"/>
        <v>1574650.0000000002</v>
      </c>
    </row>
    <row r="221" spans="1:13" x14ac:dyDescent="0.25">
      <c r="A221" s="71">
        <v>220</v>
      </c>
      <c r="B221" s="74">
        <v>2306</v>
      </c>
      <c r="C221" s="74">
        <v>23</v>
      </c>
      <c r="D221" s="82" t="s">
        <v>23</v>
      </c>
      <c r="E221" s="72">
        <v>393</v>
      </c>
      <c r="F221" s="72">
        <v>39</v>
      </c>
      <c r="G221" s="74">
        <f t="shared" si="40"/>
        <v>432</v>
      </c>
      <c r="H221" s="73">
        <f t="shared" si="41"/>
        <v>475.20000000000005</v>
      </c>
      <c r="I221" s="71">
        <f t="shared" si="48"/>
        <v>41140</v>
      </c>
      <c r="J221" s="66">
        <f t="shared" si="42"/>
        <v>17772480</v>
      </c>
      <c r="K221" s="92">
        <f t="shared" si="43"/>
        <v>19194278</v>
      </c>
      <c r="L221" s="93">
        <f t="shared" si="44"/>
        <v>48000</v>
      </c>
      <c r="M221" s="94">
        <f t="shared" si="45"/>
        <v>1663200.0000000002</v>
      </c>
    </row>
    <row r="222" spans="1:13" x14ac:dyDescent="0.25">
      <c r="A222" s="71">
        <v>221</v>
      </c>
      <c r="B222" s="74">
        <v>2307</v>
      </c>
      <c r="C222" s="74">
        <v>23</v>
      </c>
      <c r="D222" s="82" t="s">
        <v>23</v>
      </c>
      <c r="E222" s="72">
        <v>393</v>
      </c>
      <c r="F222" s="72">
        <v>39</v>
      </c>
      <c r="G222" s="74">
        <f t="shared" si="40"/>
        <v>432</v>
      </c>
      <c r="H222" s="73">
        <f t="shared" si="41"/>
        <v>475.20000000000005</v>
      </c>
      <c r="I222" s="71">
        <f t="shared" si="48"/>
        <v>41140</v>
      </c>
      <c r="J222" s="66">
        <f t="shared" si="42"/>
        <v>17772480</v>
      </c>
      <c r="K222" s="92">
        <f t="shared" si="43"/>
        <v>19194278</v>
      </c>
      <c r="L222" s="93">
        <f t="shared" si="44"/>
        <v>48000</v>
      </c>
      <c r="M222" s="94">
        <f t="shared" si="45"/>
        <v>1663200.0000000002</v>
      </c>
    </row>
    <row r="223" spans="1:13" x14ac:dyDescent="0.25">
      <c r="A223" s="71">
        <v>222</v>
      </c>
      <c r="B223" s="74">
        <v>2308</v>
      </c>
      <c r="C223" s="74">
        <v>23</v>
      </c>
      <c r="D223" s="82" t="s">
        <v>22</v>
      </c>
      <c r="E223" s="72">
        <v>382</v>
      </c>
      <c r="F223" s="72">
        <v>27</v>
      </c>
      <c r="G223" s="74">
        <f t="shared" si="40"/>
        <v>409</v>
      </c>
      <c r="H223" s="73">
        <f t="shared" si="41"/>
        <v>449.90000000000003</v>
      </c>
      <c r="I223" s="71">
        <f t="shared" si="48"/>
        <v>41140</v>
      </c>
      <c r="J223" s="66">
        <f t="shared" si="42"/>
        <v>16826260</v>
      </c>
      <c r="K223" s="92">
        <f t="shared" si="43"/>
        <v>18172361</v>
      </c>
      <c r="L223" s="93">
        <f t="shared" si="44"/>
        <v>45500</v>
      </c>
      <c r="M223" s="94">
        <f t="shared" si="45"/>
        <v>1574650.0000000002</v>
      </c>
    </row>
    <row r="224" spans="1:13" x14ac:dyDescent="0.25">
      <c r="A224" s="71">
        <v>223</v>
      </c>
      <c r="B224" s="74">
        <v>2309</v>
      </c>
      <c r="C224" s="74">
        <v>23</v>
      </c>
      <c r="D224" s="82" t="s">
        <v>22</v>
      </c>
      <c r="E224" s="72">
        <v>382</v>
      </c>
      <c r="F224" s="72">
        <v>28</v>
      </c>
      <c r="G224" s="74">
        <f t="shared" si="40"/>
        <v>410</v>
      </c>
      <c r="H224" s="73">
        <f t="shared" si="41"/>
        <v>451.00000000000006</v>
      </c>
      <c r="I224" s="71">
        <f t="shared" si="48"/>
        <v>41140</v>
      </c>
      <c r="J224" s="66">
        <f t="shared" si="42"/>
        <v>16867400</v>
      </c>
      <c r="K224" s="92">
        <f t="shared" si="43"/>
        <v>18216792</v>
      </c>
      <c r="L224" s="93">
        <f t="shared" si="44"/>
        <v>45500</v>
      </c>
      <c r="M224" s="94">
        <f t="shared" si="45"/>
        <v>1578500.0000000002</v>
      </c>
    </row>
    <row r="225" spans="1:13" x14ac:dyDescent="0.25">
      <c r="A225" s="71">
        <v>224</v>
      </c>
      <c r="B225" s="74">
        <v>2310</v>
      </c>
      <c r="C225" s="74">
        <v>23</v>
      </c>
      <c r="D225" s="82" t="s">
        <v>23</v>
      </c>
      <c r="E225" s="72">
        <v>393</v>
      </c>
      <c r="F225" s="72">
        <v>39</v>
      </c>
      <c r="G225" s="74">
        <f t="shared" si="40"/>
        <v>432</v>
      </c>
      <c r="H225" s="73">
        <f t="shared" si="41"/>
        <v>475.20000000000005</v>
      </c>
      <c r="I225" s="71">
        <f t="shared" si="48"/>
        <v>41140</v>
      </c>
      <c r="J225" s="66">
        <f t="shared" si="42"/>
        <v>17772480</v>
      </c>
      <c r="K225" s="92">
        <f t="shared" si="43"/>
        <v>19194278</v>
      </c>
      <c r="L225" s="93">
        <f t="shared" si="44"/>
        <v>48000</v>
      </c>
      <c r="M225" s="94">
        <f t="shared" si="45"/>
        <v>1663200.0000000002</v>
      </c>
    </row>
    <row r="226" spans="1:13" x14ac:dyDescent="0.25">
      <c r="A226" s="71">
        <v>225</v>
      </c>
      <c r="B226" s="74">
        <v>2401</v>
      </c>
      <c r="C226" s="74">
        <v>24</v>
      </c>
      <c r="D226" s="82" t="s">
        <v>13</v>
      </c>
      <c r="E226" s="72">
        <v>743</v>
      </c>
      <c r="F226" s="72">
        <v>67</v>
      </c>
      <c r="G226" s="74">
        <f t="shared" si="40"/>
        <v>810</v>
      </c>
      <c r="H226" s="73">
        <f t="shared" si="41"/>
        <v>891.00000000000011</v>
      </c>
      <c r="I226" s="71">
        <f>I220+120</f>
        <v>41260</v>
      </c>
      <c r="J226" s="66">
        <f t="shared" si="42"/>
        <v>33420600</v>
      </c>
      <c r="K226" s="92">
        <f t="shared" si="43"/>
        <v>36094248</v>
      </c>
      <c r="L226" s="93">
        <f t="shared" si="44"/>
        <v>90000</v>
      </c>
      <c r="M226" s="94">
        <f t="shared" si="45"/>
        <v>3118500.0000000005</v>
      </c>
    </row>
    <row r="227" spans="1:13" x14ac:dyDescent="0.25">
      <c r="A227" s="71">
        <v>226</v>
      </c>
      <c r="B227" s="74">
        <v>2402</v>
      </c>
      <c r="C227" s="74">
        <v>24</v>
      </c>
      <c r="D227" s="82" t="s">
        <v>13</v>
      </c>
      <c r="E227" s="72">
        <v>743</v>
      </c>
      <c r="F227" s="72">
        <v>67</v>
      </c>
      <c r="G227" s="74">
        <f t="shared" si="40"/>
        <v>810</v>
      </c>
      <c r="H227" s="73">
        <f t="shared" si="41"/>
        <v>891.00000000000011</v>
      </c>
      <c r="I227" s="71">
        <f t="shared" ref="I227:I235" si="49">I226</f>
        <v>41260</v>
      </c>
      <c r="J227" s="66">
        <f t="shared" si="42"/>
        <v>33420600</v>
      </c>
      <c r="K227" s="92">
        <f t="shared" si="43"/>
        <v>36094248</v>
      </c>
      <c r="L227" s="93">
        <f t="shared" si="44"/>
        <v>90000</v>
      </c>
      <c r="M227" s="94">
        <f t="shared" si="45"/>
        <v>3118500.0000000005</v>
      </c>
    </row>
    <row r="228" spans="1:13" x14ac:dyDescent="0.25">
      <c r="A228" s="71">
        <v>227</v>
      </c>
      <c r="B228" s="74">
        <v>2403</v>
      </c>
      <c r="C228" s="74">
        <v>24</v>
      </c>
      <c r="D228" s="82" t="s">
        <v>22</v>
      </c>
      <c r="E228" s="72">
        <v>382</v>
      </c>
      <c r="F228" s="72">
        <v>27</v>
      </c>
      <c r="G228" s="74">
        <f t="shared" si="40"/>
        <v>409</v>
      </c>
      <c r="H228" s="73">
        <f t="shared" si="41"/>
        <v>449.90000000000003</v>
      </c>
      <c r="I228" s="71">
        <f t="shared" si="49"/>
        <v>41260</v>
      </c>
      <c r="J228" s="66">
        <f t="shared" si="42"/>
        <v>16875340</v>
      </c>
      <c r="K228" s="92">
        <f t="shared" si="43"/>
        <v>18225367</v>
      </c>
      <c r="L228" s="93">
        <f t="shared" si="44"/>
        <v>45500</v>
      </c>
      <c r="M228" s="94">
        <f t="shared" si="45"/>
        <v>1574650.0000000002</v>
      </c>
    </row>
    <row r="229" spans="1:13" x14ac:dyDescent="0.25">
      <c r="A229" s="71">
        <v>228</v>
      </c>
      <c r="B229" s="74">
        <v>2404</v>
      </c>
      <c r="C229" s="74">
        <v>24</v>
      </c>
      <c r="D229" s="82" t="s">
        <v>23</v>
      </c>
      <c r="E229" s="72">
        <v>393</v>
      </c>
      <c r="F229" s="72">
        <v>39</v>
      </c>
      <c r="G229" s="74">
        <f t="shared" si="40"/>
        <v>432</v>
      </c>
      <c r="H229" s="73">
        <f t="shared" si="41"/>
        <v>475.20000000000005</v>
      </c>
      <c r="I229" s="71">
        <f t="shared" si="49"/>
        <v>41260</v>
      </c>
      <c r="J229" s="66">
        <f t="shared" si="42"/>
        <v>17824320</v>
      </c>
      <c r="K229" s="92">
        <f t="shared" si="43"/>
        <v>19250266</v>
      </c>
      <c r="L229" s="93">
        <f t="shared" si="44"/>
        <v>48000</v>
      </c>
      <c r="M229" s="94">
        <f t="shared" si="45"/>
        <v>1663200.0000000002</v>
      </c>
    </row>
    <row r="230" spans="1:13" x14ac:dyDescent="0.25">
      <c r="A230" s="71">
        <v>229</v>
      </c>
      <c r="B230" s="74">
        <v>2405</v>
      </c>
      <c r="C230" s="74">
        <v>24</v>
      </c>
      <c r="D230" s="82" t="s">
        <v>22</v>
      </c>
      <c r="E230" s="72">
        <v>382</v>
      </c>
      <c r="F230" s="72">
        <v>27</v>
      </c>
      <c r="G230" s="74">
        <f t="shared" si="40"/>
        <v>409</v>
      </c>
      <c r="H230" s="73">
        <f t="shared" si="41"/>
        <v>449.90000000000003</v>
      </c>
      <c r="I230" s="71">
        <f t="shared" si="49"/>
        <v>41260</v>
      </c>
      <c r="J230" s="66">
        <f t="shared" si="42"/>
        <v>16875340</v>
      </c>
      <c r="K230" s="92">
        <f t="shared" si="43"/>
        <v>18225367</v>
      </c>
      <c r="L230" s="93">
        <f t="shared" si="44"/>
        <v>45500</v>
      </c>
      <c r="M230" s="94">
        <f t="shared" si="45"/>
        <v>1574650.0000000002</v>
      </c>
    </row>
    <row r="231" spans="1:13" x14ac:dyDescent="0.25">
      <c r="A231" s="71">
        <v>230</v>
      </c>
      <c r="B231" s="74">
        <v>2406</v>
      </c>
      <c r="C231" s="74">
        <v>24</v>
      </c>
      <c r="D231" s="82" t="s">
        <v>23</v>
      </c>
      <c r="E231" s="72">
        <v>393</v>
      </c>
      <c r="F231" s="72">
        <v>39</v>
      </c>
      <c r="G231" s="74">
        <f t="shared" si="40"/>
        <v>432</v>
      </c>
      <c r="H231" s="73">
        <f t="shared" si="41"/>
        <v>475.20000000000005</v>
      </c>
      <c r="I231" s="71">
        <f t="shared" si="49"/>
        <v>41260</v>
      </c>
      <c r="J231" s="66">
        <f t="shared" si="42"/>
        <v>17824320</v>
      </c>
      <c r="K231" s="92">
        <f t="shared" si="43"/>
        <v>19250266</v>
      </c>
      <c r="L231" s="93">
        <f t="shared" si="44"/>
        <v>48000</v>
      </c>
      <c r="M231" s="94">
        <f t="shared" si="45"/>
        <v>1663200.0000000002</v>
      </c>
    </row>
    <row r="232" spans="1:13" x14ac:dyDescent="0.25">
      <c r="A232" s="71">
        <v>231</v>
      </c>
      <c r="B232" s="74">
        <v>2407</v>
      </c>
      <c r="C232" s="74">
        <v>24</v>
      </c>
      <c r="D232" s="82" t="s">
        <v>23</v>
      </c>
      <c r="E232" s="72">
        <v>393</v>
      </c>
      <c r="F232" s="72">
        <v>39</v>
      </c>
      <c r="G232" s="74">
        <f t="shared" si="40"/>
        <v>432</v>
      </c>
      <c r="H232" s="73">
        <f t="shared" si="41"/>
        <v>475.20000000000005</v>
      </c>
      <c r="I232" s="71">
        <f t="shared" si="49"/>
        <v>41260</v>
      </c>
      <c r="J232" s="66">
        <f t="shared" si="42"/>
        <v>17824320</v>
      </c>
      <c r="K232" s="92">
        <f t="shared" si="43"/>
        <v>19250266</v>
      </c>
      <c r="L232" s="93">
        <f t="shared" si="44"/>
        <v>48000</v>
      </c>
      <c r="M232" s="94">
        <f t="shared" si="45"/>
        <v>1663200.0000000002</v>
      </c>
    </row>
    <row r="233" spans="1:13" x14ac:dyDescent="0.25">
      <c r="A233" s="71">
        <v>232</v>
      </c>
      <c r="B233" s="74">
        <v>2408</v>
      </c>
      <c r="C233" s="74">
        <v>24</v>
      </c>
      <c r="D233" s="82" t="s">
        <v>22</v>
      </c>
      <c r="E233" s="72">
        <v>382</v>
      </c>
      <c r="F233" s="72">
        <v>27</v>
      </c>
      <c r="G233" s="74">
        <f t="shared" si="40"/>
        <v>409</v>
      </c>
      <c r="H233" s="73">
        <f t="shared" si="41"/>
        <v>449.90000000000003</v>
      </c>
      <c r="I233" s="71">
        <f t="shared" si="49"/>
        <v>41260</v>
      </c>
      <c r="J233" s="66">
        <f t="shared" si="42"/>
        <v>16875340</v>
      </c>
      <c r="K233" s="92">
        <f t="shared" si="43"/>
        <v>18225367</v>
      </c>
      <c r="L233" s="93">
        <f t="shared" si="44"/>
        <v>45500</v>
      </c>
      <c r="M233" s="94">
        <f t="shared" si="45"/>
        <v>1574650.0000000002</v>
      </c>
    </row>
    <row r="234" spans="1:13" x14ac:dyDescent="0.25">
      <c r="A234" s="71">
        <v>233</v>
      </c>
      <c r="B234" s="74">
        <v>2409</v>
      </c>
      <c r="C234" s="74">
        <v>24</v>
      </c>
      <c r="D234" s="82" t="s">
        <v>22</v>
      </c>
      <c r="E234" s="72">
        <v>382</v>
      </c>
      <c r="F234" s="72">
        <v>28</v>
      </c>
      <c r="G234" s="74">
        <f t="shared" si="40"/>
        <v>410</v>
      </c>
      <c r="H234" s="73">
        <f t="shared" si="41"/>
        <v>451.00000000000006</v>
      </c>
      <c r="I234" s="71">
        <f t="shared" si="49"/>
        <v>41260</v>
      </c>
      <c r="J234" s="66">
        <f t="shared" si="42"/>
        <v>16916600</v>
      </c>
      <c r="K234" s="92">
        <f t="shared" si="43"/>
        <v>18269928</v>
      </c>
      <c r="L234" s="93">
        <f t="shared" si="44"/>
        <v>45500</v>
      </c>
      <c r="M234" s="94">
        <f t="shared" si="45"/>
        <v>1578500.0000000002</v>
      </c>
    </row>
    <row r="235" spans="1:13" x14ac:dyDescent="0.25">
      <c r="A235" s="71">
        <v>234</v>
      </c>
      <c r="B235" s="74">
        <v>2410</v>
      </c>
      <c r="C235" s="74">
        <v>24</v>
      </c>
      <c r="D235" s="82" t="s">
        <v>23</v>
      </c>
      <c r="E235" s="72">
        <v>393</v>
      </c>
      <c r="F235" s="72">
        <v>39</v>
      </c>
      <c r="G235" s="74">
        <f t="shared" si="40"/>
        <v>432</v>
      </c>
      <c r="H235" s="73">
        <f t="shared" si="41"/>
        <v>475.20000000000005</v>
      </c>
      <c r="I235" s="71">
        <f t="shared" si="49"/>
        <v>41260</v>
      </c>
      <c r="J235" s="66">
        <f t="shared" si="42"/>
        <v>17824320</v>
      </c>
      <c r="K235" s="92">
        <f t="shared" si="43"/>
        <v>19250266</v>
      </c>
      <c r="L235" s="93">
        <f t="shared" si="44"/>
        <v>48000</v>
      </c>
      <c r="M235" s="94">
        <f t="shared" si="45"/>
        <v>1663200.0000000002</v>
      </c>
    </row>
    <row r="236" spans="1:13" x14ac:dyDescent="0.25">
      <c r="A236" s="71">
        <v>235</v>
      </c>
      <c r="B236" s="74">
        <v>2501</v>
      </c>
      <c r="C236" s="74">
        <v>25</v>
      </c>
      <c r="D236" s="82" t="s">
        <v>13</v>
      </c>
      <c r="E236" s="72">
        <v>743</v>
      </c>
      <c r="F236" s="72">
        <v>67</v>
      </c>
      <c r="G236" s="74">
        <f t="shared" si="40"/>
        <v>810</v>
      </c>
      <c r="H236" s="73">
        <f t="shared" si="41"/>
        <v>891.00000000000011</v>
      </c>
      <c r="I236" s="71">
        <f>I230+120</f>
        <v>41380</v>
      </c>
      <c r="J236" s="66">
        <f t="shared" si="42"/>
        <v>33517800</v>
      </c>
      <c r="K236" s="92">
        <f t="shared" si="43"/>
        <v>36199224</v>
      </c>
      <c r="L236" s="93">
        <f t="shared" si="44"/>
        <v>90500</v>
      </c>
      <c r="M236" s="94">
        <f t="shared" si="45"/>
        <v>3118500.0000000005</v>
      </c>
    </row>
    <row r="237" spans="1:13" x14ac:dyDescent="0.25">
      <c r="A237" s="71">
        <v>236</v>
      </c>
      <c r="B237" s="74">
        <v>2502</v>
      </c>
      <c r="C237" s="74">
        <v>25</v>
      </c>
      <c r="D237" s="82" t="s">
        <v>13</v>
      </c>
      <c r="E237" s="72">
        <v>743</v>
      </c>
      <c r="F237" s="72">
        <v>67</v>
      </c>
      <c r="G237" s="74">
        <f t="shared" si="40"/>
        <v>810</v>
      </c>
      <c r="H237" s="73">
        <f t="shared" si="41"/>
        <v>891.00000000000011</v>
      </c>
      <c r="I237" s="71">
        <f t="shared" ref="I237:I245" si="50">I236</f>
        <v>41380</v>
      </c>
      <c r="J237" s="66">
        <f t="shared" si="42"/>
        <v>33517800</v>
      </c>
      <c r="K237" s="92">
        <f t="shared" si="43"/>
        <v>36199224</v>
      </c>
      <c r="L237" s="93">
        <f t="shared" si="44"/>
        <v>90500</v>
      </c>
      <c r="M237" s="94">
        <f t="shared" si="45"/>
        <v>3118500.0000000005</v>
      </c>
    </row>
    <row r="238" spans="1:13" x14ac:dyDescent="0.25">
      <c r="A238" s="71">
        <v>237</v>
      </c>
      <c r="B238" s="74">
        <v>2503</v>
      </c>
      <c r="C238" s="74">
        <v>25</v>
      </c>
      <c r="D238" s="82" t="s">
        <v>22</v>
      </c>
      <c r="E238" s="72">
        <v>382</v>
      </c>
      <c r="F238" s="72">
        <v>27</v>
      </c>
      <c r="G238" s="74">
        <f t="shared" si="40"/>
        <v>409</v>
      </c>
      <c r="H238" s="73">
        <f t="shared" si="41"/>
        <v>449.90000000000003</v>
      </c>
      <c r="I238" s="71">
        <f t="shared" si="50"/>
        <v>41380</v>
      </c>
      <c r="J238" s="66">
        <f t="shared" si="42"/>
        <v>16924420</v>
      </c>
      <c r="K238" s="92">
        <f t="shared" si="43"/>
        <v>18278374</v>
      </c>
      <c r="L238" s="93">
        <f t="shared" si="44"/>
        <v>45500</v>
      </c>
      <c r="M238" s="94">
        <f t="shared" si="45"/>
        <v>1574650.0000000002</v>
      </c>
    </row>
    <row r="239" spans="1:13" x14ac:dyDescent="0.25">
      <c r="A239" s="71">
        <v>238</v>
      </c>
      <c r="B239" s="74">
        <v>2504</v>
      </c>
      <c r="C239" s="74">
        <v>25</v>
      </c>
      <c r="D239" s="82" t="s">
        <v>23</v>
      </c>
      <c r="E239" s="72">
        <v>393</v>
      </c>
      <c r="F239" s="72">
        <v>39</v>
      </c>
      <c r="G239" s="74">
        <f t="shared" si="40"/>
        <v>432</v>
      </c>
      <c r="H239" s="73">
        <f t="shared" si="41"/>
        <v>475.20000000000005</v>
      </c>
      <c r="I239" s="71">
        <f t="shared" si="50"/>
        <v>41380</v>
      </c>
      <c r="J239" s="66">
        <f t="shared" si="42"/>
        <v>17876160</v>
      </c>
      <c r="K239" s="92">
        <f t="shared" si="43"/>
        <v>19306253</v>
      </c>
      <c r="L239" s="93">
        <f t="shared" si="44"/>
        <v>48500</v>
      </c>
      <c r="M239" s="94">
        <f t="shared" si="45"/>
        <v>1663200.0000000002</v>
      </c>
    </row>
    <row r="240" spans="1:13" x14ac:dyDescent="0.25">
      <c r="A240" s="71">
        <v>239</v>
      </c>
      <c r="B240" s="74">
        <v>2505</v>
      </c>
      <c r="C240" s="74">
        <v>25</v>
      </c>
      <c r="D240" s="82" t="s">
        <v>22</v>
      </c>
      <c r="E240" s="72">
        <v>382</v>
      </c>
      <c r="F240" s="72">
        <v>27</v>
      </c>
      <c r="G240" s="74">
        <f t="shared" si="40"/>
        <v>409</v>
      </c>
      <c r="H240" s="73">
        <f t="shared" si="41"/>
        <v>449.90000000000003</v>
      </c>
      <c r="I240" s="71">
        <f t="shared" si="50"/>
        <v>41380</v>
      </c>
      <c r="J240" s="66">
        <f t="shared" si="42"/>
        <v>16924420</v>
      </c>
      <c r="K240" s="92">
        <f t="shared" si="43"/>
        <v>18278374</v>
      </c>
      <c r="L240" s="93">
        <f t="shared" si="44"/>
        <v>45500</v>
      </c>
      <c r="M240" s="94">
        <f t="shared" si="45"/>
        <v>1574650.0000000002</v>
      </c>
    </row>
    <row r="241" spans="1:14" x14ac:dyDescent="0.25">
      <c r="A241" s="71">
        <v>240</v>
      </c>
      <c r="B241" s="74">
        <v>2506</v>
      </c>
      <c r="C241" s="74">
        <v>25</v>
      </c>
      <c r="D241" s="82" t="s">
        <v>23</v>
      </c>
      <c r="E241" s="72">
        <v>393</v>
      </c>
      <c r="F241" s="72">
        <v>39</v>
      </c>
      <c r="G241" s="74">
        <f t="shared" si="40"/>
        <v>432</v>
      </c>
      <c r="H241" s="73">
        <f t="shared" si="41"/>
        <v>475.20000000000005</v>
      </c>
      <c r="I241" s="71">
        <f t="shared" si="50"/>
        <v>41380</v>
      </c>
      <c r="J241" s="66">
        <f t="shared" si="42"/>
        <v>17876160</v>
      </c>
      <c r="K241" s="92">
        <f t="shared" si="43"/>
        <v>19306253</v>
      </c>
      <c r="L241" s="93">
        <f t="shared" si="44"/>
        <v>48500</v>
      </c>
      <c r="M241" s="94">
        <f t="shared" si="45"/>
        <v>1663200.0000000002</v>
      </c>
    </row>
    <row r="242" spans="1:14" x14ac:dyDescent="0.25">
      <c r="A242" s="71">
        <v>241</v>
      </c>
      <c r="B242" s="74">
        <v>2507</v>
      </c>
      <c r="C242" s="74">
        <v>25</v>
      </c>
      <c r="D242" s="82" t="s">
        <v>23</v>
      </c>
      <c r="E242" s="72">
        <v>393</v>
      </c>
      <c r="F242" s="72">
        <v>39</v>
      </c>
      <c r="G242" s="74">
        <f t="shared" si="40"/>
        <v>432</v>
      </c>
      <c r="H242" s="73">
        <f t="shared" si="41"/>
        <v>475.20000000000005</v>
      </c>
      <c r="I242" s="71">
        <f t="shared" si="50"/>
        <v>41380</v>
      </c>
      <c r="J242" s="66">
        <f t="shared" si="42"/>
        <v>17876160</v>
      </c>
      <c r="K242" s="92">
        <f t="shared" si="43"/>
        <v>19306253</v>
      </c>
      <c r="L242" s="93">
        <f t="shared" si="44"/>
        <v>48500</v>
      </c>
      <c r="M242" s="94">
        <f t="shared" si="45"/>
        <v>1663200.0000000002</v>
      </c>
    </row>
    <row r="243" spans="1:14" x14ac:dyDescent="0.25">
      <c r="A243" s="71">
        <v>242</v>
      </c>
      <c r="B243" s="74">
        <v>2508</v>
      </c>
      <c r="C243" s="74">
        <v>25</v>
      </c>
      <c r="D243" s="82" t="s">
        <v>22</v>
      </c>
      <c r="E243" s="72">
        <v>382</v>
      </c>
      <c r="F243" s="72">
        <v>27</v>
      </c>
      <c r="G243" s="74">
        <f t="shared" si="40"/>
        <v>409</v>
      </c>
      <c r="H243" s="73">
        <f t="shared" si="41"/>
        <v>449.90000000000003</v>
      </c>
      <c r="I243" s="71">
        <f t="shared" si="50"/>
        <v>41380</v>
      </c>
      <c r="J243" s="66">
        <f t="shared" si="42"/>
        <v>16924420</v>
      </c>
      <c r="K243" s="92">
        <f t="shared" si="43"/>
        <v>18278374</v>
      </c>
      <c r="L243" s="93">
        <f t="shared" si="44"/>
        <v>45500</v>
      </c>
      <c r="M243" s="94">
        <f t="shared" si="45"/>
        <v>1574650.0000000002</v>
      </c>
    </row>
    <row r="244" spans="1:14" x14ac:dyDescent="0.25">
      <c r="A244" s="71">
        <v>243</v>
      </c>
      <c r="B244" s="74">
        <v>2509</v>
      </c>
      <c r="C244" s="74">
        <v>25</v>
      </c>
      <c r="D244" s="82" t="s">
        <v>22</v>
      </c>
      <c r="E244" s="72">
        <v>382</v>
      </c>
      <c r="F244" s="72">
        <v>28</v>
      </c>
      <c r="G244" s="74">
        <f t="shared" si="40"/>
        <v>410</v>
      </c>
      <c r="H244" s="73">
        <f t="shared" si="41"/>
        <v>451.00000000000006</v>
      </c>
      <c r="I244" s="71">
        <f t="shared" si="50"/>
        <v>41380</v>
      </c>
      <c r="J244" s="66">
        <f t="shared" si="42"/>
        <v>16965800</v>
      </c>
      <c r="K244" s="92">
        <f t="shared" si="43"/>
        <v>18323064</v>
      </c>
      <c r="L244" s="93">
        <f t="shared" si="44"/>
        <v>46000</v>
      </c>
      <c r="M244" s="94">
        <f t="shared" si="45"/>
        <v>1578500.0000000002</v>
      </c>
    </row>
    <row r="245" spans="1:14" x14ac:dyDescent="0.25">
      <c r="A245" s="71">
        <v>244</v>
      </c>
      <c r="B245" s="74">
        <v>2510</v>
      </c>
      <c r="C245" s="74">
        <v>25</v>
      </c>
      <c r="D245" s="82" t="s">
        <v>23</v>
      </c>
      <c r="E245" s="72">
        <v>393</v>
      </c>
      <c r="F245" s="72">
        <v>39</v>
      </c>
      <c r="G245" s="74">
        <f t="shared" si="40"/>
        <v>432</v>
      </c>
      <c r="H245" s="73">
        <f t="shared" si="41"/>
        <v>475.20000000000005</v>
      </c>
      <c r="I245" s="71">
        <f t="shared" si="50"/>
        <v>41380</v>
      </c>
      <c r="J245" s="66">
        <f t="shared" si="42"/>
        <v>17876160</v>
      </c>
      <c r="K245" s="92">
        <f t="shared" si="43"/>
        <v>19306253</v>
      </c>
      <c r="L245" s="93">
        <f t="shared" si="44"/>
        <v>48500</v>
      </c>
      <c r="M245" s="94">
        <f t="shared" si="45"/>
        <v>1663200.0000000002</v>
      </c>
    </row>
    <row r="246" spans="1:14" x14ac:dyDescent="0.25">
      <c r="A246" s="101" t="s">
        <v>12</v>
      </c>
      <c r="B246" s="101"/>
      <c r="C246" s="101"/>
      <c r="D246" s="101"/>
      <c r="E246" s="75">
        <f>SUM(E2:E245)</f>
        <v>110192</v>
      </c>
      <c r="F246" s="75">
        <f>SUM(F2:F245)</f>
        <v>9573</v>
      </c>
      <c r="G246" s="75">
        <f>SUM(G2:G245)</f>
        <v>119765</v>
      </c>
      <c r="H246" s="75">
        <f>SUM(H2:H245)</f>
        <v>131741.49999999965</v>
      </c>
      <c r="I246" s="71"/>
      <c r="J246" s="83">
        <f>SUM(J2:J245)</f>
        <v>4783997300</v>
      </c>
      <c r="K246" s="83">
        <f>SUM(K2:K245)</f>
        <v>5166717084</v>
      </c>
      <c r="L246" s="96"/>
      <c r="M246" s="95">
        <f>SUM(M2:M245)</f>
        <v>461095250.00000006</v>
      </c>
    </row>
    <row r="247" spans="1:14" x14ac:dyDescent="0.25">
      <c r="H247" s="68"/>
      <c r="I247" s="68"/>
      <c r="J247" s="68"/>
    </row>
    <row r="248" spans="1:14" x14ac:dyDescent="0.25">
      <c r="H248" s="68"/>
      <c r="I248" s="68"/>
      <c r="J248" s="68"/>
      <c r="N248" s="99">
        <f>H246*3500</f>
        <v>461095249.99999875</v>
      </c>
    </row>
    <row r="249" spans="1:14" x14ac:dyDescent="0.25">
      <c r="H249" s="68"/>
      <c r="I249" s="68"/>
      <c r="J249" s="68"/>
      <c r="N249" s="100">
        <f>N248*31%</f>
        <v>142939527.49999961</v>
      </c>
    </row>
    <row r="250" spans="1:14" x14ac:dyDescent="0.25">
      <c r="H250" s="68"/>
      <c r="I250" s="68"/>
      <c r="J250" s="68"/>
    </row>
    <row r="251" spans="1:14" x14ac:dyDescent="0.25">
      <c r="H251" s="68"/>
      <c r="I251" s="68"/>
      <c r="J251" s="68"/>
    </row>
    <row r="252" spans="1:14" x14ac:dyDescent="0.25">
      <c r="H252" s="68"/>
      <c r="I252" s="68"/>
      <c r="J252" s="68"/>
    </row>
  </sheetData>
  <mergeCells count="1">
    <mergeCell ref="A246:D246"/>
  </mergeCells>
  <phoneticPr fontId="1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D23A6C-A3D5-463B-AD39-EF46B85952B2}">
  <dimension ref="A1:R135"/>
  <sheetViews>
    <sheetView topLeftCell="A118" zoomScale="175" zoomScaleNormal="175" workbookViewId="0">
      <selection activeCell="B28" sqref="B28:J28"/>
    </sheetView>
  </sheetViews>
  <sheetFormatPr defaultRowHeight="15" x14ac:dyDescent="0.25"/>
  <cols>
    <col min="1" max="1" width="4" style="4" customWidth="1"/>
    <col min="2" max="2" width="5.42578125" style="49" customWidth="1"/>
    <col min="3" max="3" width="5.140625" style="49" customWidth="1"/>
    <col min="4" max="4" width="6.140625" style="4" customWidth="1"/>
    <col min="5" max="5" width="7.5703125" style="68" customWidth="1"/>
    <col min="6" max="6" width="6.28515625" style="68" customWidth="1"/>
    <col min="7" max="7" width="6.140625" style="68" customWidth="1"/>
    <col min="8" max="8" width="6.5703125" style="69" customWidth="1"/>
    <col min="9" max="9" width="7.140625" style="69" customWidth="1"/>
    <col min="10" max="10" width="12" style="69" customWidth="1"/>
    <col min="11" max="11" width="11.85546875" style="69" customWidth="1"/>
    <col min="12" max="12" width="7.7109375" style="70" customWidth="1"/>
    <col min="13" max="13" width="10.42578125" style="1" customWidth="1"/>
    <col min="14" max="14" width="11.7109375" style="1" customWidth="1"/>
    <col min="15" max="15" width="11.28515625" customWidth="1"/>
    <col min="16" max="16" width="9.5703125" customWidth="1"/>
    <col min="17" max="17" width="9.28515625" style="1" customWidth="1"/>
    <col min="20" max="21" width="14.85546875" customWidth="1"/>
    <col min="27" max="27" width="16.140625" customWidth="1"/>
  </cols>
  <sheetData>
    <row r="1" spans="1:18" ht="45.75" customHeight="1" x14ac:dyDescent="0.25">
      <c r="A1" s="64" t="s">
        <v>1</v>
      </c>
      <c r="B1" s="64" t="s">
        <v>0</v>
      </c>
      <c r="C1" s="65" t="s">
        <v>2</v>
      </c>
      <c r="D1" s="65" t="s">
        <v>14</v>
      </c>
      <c r="E1" s="65" t="s">
        <v>43</v>
      </c>
      <c r="F1" s="65" t="s">
        <v>33</v>
      </c>
      <c r="G1" s="65" t="s">
        <v>17</v>
      </c>
      <c r="H1" s="65" t="s">
        <v>10</v>
      </c>
      <c r="I1" s="64" t="s">
        <v>47</v>
      </c>
      <c r="J1" s="88" t="s">
        <v>52</v>
      </c>
      <c r="K1" s="89" t="s">
        <v>53</v>
      </c>
      <c r="L1" s="90" t="s">
        <v>56</v>
      </c>
      <c r="M1" s="97" t="s">
        <v>57</v>
      </c>
    </row>
    <row r="2" spans="1:18" s="47" customFormat="1" x14ac:dyDescent="0.25">
      <c r="A2" s="71">
        <v>1</v>
      </c>
      <c r="B2" s="72">
        <v>101</v>
      </c>
      <c r="C2" s="73">
        <v>1</v>
      </c>
      <c r="D2" s="74" t="s">
        <v>30</v>
      </c>
      <c r="E2" s="74">
        <v>1961</v>
      </c>
      <c r="F2" s="74">
        <v>236</v>
      </c>
      <c r="G2" s="74">
        <f>E2+F2</f>
        <v>2197</v>
      </c>
      <c r="H2" s="73">
        <f>G2*1.1</f>
        <v>2416.7000000000003</v>
      </c>
      <c r="I2" s="71">
        <v>38500</v>
      </c>
      <c r="J2" s="66">
        <f>G2*I2</f>
        <v>84584500</v>
      </c>
      <c r="K2" s="92">
        <f>ROUND(J2*1.08,0)</f>
        <v>91351260</v>
      </c>
      <c r="L2" s="93">
        <f>MROUND((K2*0.03/12),500)</f>
        <v>228500</v>
      </c>
      <c r="M2" s="94">
        <f>H2*3500</f>
        <v>8458450.0000000019</v>
      </c>
      <c r="N2" s="62">
        <f>J2/H2</f>
        <v>34999.999999999993</v>
      </c>
      <c r="O2" s="48"/>
      <c r="Q2" s="7"/>
      <c r="R2" s="7"/>
    </row>
    <row r="3" spans="1:18" s="47" customFormat="1" x14ac:dyDescent="0.25">
      <c r="A3" s="71">
        <v>2</v>
      </c>
      <c r="B3" s="72">
        <v>102</v>
      </c>
      <c r="C3" s="73">
        <v>1</v>
      </c>
      <c r="D3" s="74" t="s">
        <v>11</v>
      </c>
      <c r="E3" s="74">
        <v>1251</v>
      </c>
      <c r="F3" s="74">
        <v>81</v>
      </c>
      <c r="G3" s="74">
        <f t="shared" ref="G3:G66" si="0">E3+F3</f>
        <v>1332</v>
      </c>
      <c r="H3" s="73">
        <f t="shared" ref="H3:H66" si="1">G3*1.1</f>
        <v>1465.2</v>
      </c>
      <c r="I3" s="71">
        <f t="shared" ref="I3:I10" si="2">I2</f>
        <v>38500</v>
      </c>
      <c r="J3" s="66">
        <f t="shared" ref="J3:J66" si="3">G3*I3</f>
        <v>51282000</v>
      </c>
      <c r="K3" s="92">
        <f t="shared" ref="K3:K66" si="4">ROUND(J3*1.08,0)</f>
        <v>55384560</v>
      </c>
      <c r="L3" s="93">
        <f t="shared" ref="L3:L66" si="5">MROUND((K3*0.03/12),500)</f>
        <v>138500</v>
      </c>
      <c r="M3" s="94">
        <f t="shared" ref="M3:M66" si="6">H3*3500</f>
        <v>5128200</v>
      </c>
      <c r="N3" s="63"/>
      <c r="O3" s="48"/>
      <c r="Q3" s="7"/>
      <c r="R3" s="7"/>
    </row>
    <row r="4" spans="1:18" x14ac:dyDescent="0.25">
      <c r="A4" s="71">
        <v>3</v>
      </c>
      <c r="B4" s="72">
        <v>103</v>
      </c>
      <c r="C4" s="73">
        <v>1</v>
      </c>
      <c r="D4" s="74" t="s">
        <v>11</v>
      </c>
      <c r="E4" s="74">
        <v>1251</v>
      </c>
      <c r="F4" s="74">
        <v>81</v>
      </c>
      <c r="G4" s="74">
        <f t="shared" si="0"/>
        <v>1332</v>
      </c>
      <c r="H4" s="73">
        <f t="shared" si="1"/>
        <v>1465.2</v>
      </c>
      <c r="I4" s="71">
        <f t="shared" si="2"/>
        <v>38500</v>
      </c>
      <c r="J4" s="66">
        <f t="shared" si="3"/>
        <v>51282000</v>
      </c>
      <c r="K4" s="92">
        <f t="shared" si="4"/>
        <v>55384560</v>
      </c>
      <c r="L4" s="93">
        <f t="shared" si="5"/>
        <v>138500</v>
      </c>
      <c r="M4" s="94">
        <f t="shared" si="6"/>
        <v>5128200</v>
      </c>
      <c r="N4" s="63"/>
      <c r="O4" s="8"/>
      <c r="Q4" s="2"/>
      <c r="R4" s="2"/>
    </row>
    <row r="5" spans="1:18" x14ac:dyDescent="0.25">
      <c r="A5" s="71">
        <v>4</v>
      </c>
      <c r="B5" s="72">
        <v>104</v>
      </c>
      <c r="C5" s="73">
        <v>1</v>
      </c>
      <c r="D5" s="74" t="s">
        <v>11</v>
      </c>
      <c r="E5" s="74">
        <v>1288</v>
      </c>
      <c r="F5" s="74">
        <v>113</v>
      </c>
      <c r="G5" s="74">
        <f t="shared" si="0"/>
        <v>1401</v>
      </c>
      <c r="H5" s="73">
        <f t="shared" si="1"/>
        <v>1541.1000000000001</v>
      </c>
      <c r="I5" s="71">
        <f t="shared" si="2"/>
        <v>38500</v>
      </c>
      <c r="J5" s="66">
        <f t="shared" si="3"/>
        <v>53938500</v>
      </c>
      <c r="K5" s="92">
        <f t="shared" si="4"/>
        <v>58253580</v>
      </c>
      <c r="L5" s="93">
        <f t="shared" si="5"/>
        <v>145500</v>
      </c>
      <c r="M5" s="94">
        <f t="shared" si="6"/>
        <v>5393850.0000000009</v>
      </c>
      <c r="N5" s="63"/>
      <c r="O5" s="8"/>
      <c r="Q5" s="2"/>
      <c r="R5" s="2"/>
    </row>
    <row r="6" spans="1:18" x14ac:dyDescent="0.25">
      <c r="A6" s="71">
        <v>5</v>
      </c>
      <c r="B6" s="72">
        <v>105</v>
      </c>
      <c r="C6" s="73">
        <v>1</v>
      </c>
      <c r="D6" s="74" t="s">
        <v>11</v>
      </c>
      <c r="E6" s="74">
        <v>1328</v>
      </c>
      <c r="F6" s="74">
        <v>118</v>
      </c>
      <c r="G6" s="74">
        <f t="shared" si="0"/>
        <v>1446</v>
      </c>
      <c r="H6" s="73">
        <f t="shared" si="1"/>
        <v>1590.6000000000001</v>
      </c>
      <c r="I6" s="71">
        <f t="shared" si="2"/>
        <v>38500</v>
      </c>
      <c r="J6" s="66">
        <f t="shared" si="3"/>
        <v>55671000</v>
      </c>
      <c r="K6" s="92">
        <f t="shared" si="4"/>
        <v>60124680</v>
      </c>
      <c r="L6" s="93">
        <f t="shared" si="5"/>
        <v>150500</v>
      </c>
      <c r="M6" s="94">
        <f t="shared" si="6"/>
        <v>5567100.0000000009</v>
      </c>
      <c r="N6" s="63"/>
      <c r="O6" s="8"/>
      <c r="Q6" s="2"/>
      <c r="R6" s="2"/>
    </row>
    <row r="7" spans="1:18" x14ac:dyDescent="0.25">
      <c r="A7" s="71">
        <v>6</v>
      </c>
      <c r="B7" s="72">
        <v>201</v>
      </c>
      <c r="C7" s="73">
        <v>2</v>
      </c>
      <c r="D7" s="74" t="s">
        <v>30</v>
      </c>
      <c r="E7" s="74">
        <v>1961</v>
      </c>
      <c r="F7" s="74">
        <v>236</v>
      </c>
      <c r="G7" s="74">
        <f t="shared" si="0"/>
        <v>2197</v>
      </c>
      <c r="H7" s="73">
        <f t="shared" si="1"/>
        <v>2416.7000000000003</v>
      </c>
      <c r="I7" s="71">
        <f>I6+120</f>
        <v>38620</v>
      </c>
      <c r="J7" s="66">
        <f t="shared" si="3"/>
        <v>84848140</v>
      </c>
      <c r="K7" s="92">
        <f t="shared" si="4"/>
        <v>91635991</v>
      </c>
      <c r="L7" s="93">
        <f t="shared" si="5"/>
        <v>229000</v>
      </c>
      <c r="M7" s="94">
        <f t="shared" si="6"/>
        <v>8458450.0000000019</v>
      </c>
      <c r="N7" s="63"/>
      <c r="O7" s="8"/>
      <c r="Q7" s="2"/>
      <c r="R7" s="2"/>
    </row>
    <row r="8" spans="1:18" x14ac:dyDescent="0.25">
      <c r="A8" s="71">
        <v>7</v>
      </c>
      <c r="B8" s="72">
        <v>202</v>
      </c>
      <c r="C8" s="73">
        <v>2</v>
      </c>
      <c r="D8" s="74" t="s">
        <v>11</v>
      </c>
      <c r="E8" s="74">
        <v>1251</v>
      </c>
      <c r="F8" s="74">
        <v>81</v>
      </c>
      <c r="G8" s="74">
        <f t="shared" si="0"/>
        <v>1332</v>
      </c>
      <c r="H8" s="73">
        <f t="shared" si="1"/>
        <v>1465.2</v>
      </c>
      <c r="I8" s="71">
        <f t="shared" si="2"/>
        <v>38620</v>
      </c>
      <c r="J8" s="66">
        <f t="shared" si="3"/>
        <v>51441840</v>
      </c>
      <c r="K8" s="92">
        <f t="shared" si="4"/>
        <v>55557187</v>
      </c>
      <c r="L8" s="93">
        <f t="shared" si="5"/>
        <v>139000</v>
      </c>
      <c r="M8" s="94">
        <f t="shared" si="6"/>
        <v>5128200</v>
      </c>
      <c r="N8" s="63"/>
      <c r="O8" s="8"/>
      <c r="Q8" s="2"/>
      <c r="R8" s="2"/>
    </row>
    <row r="9" spans="1:18" x14ac:dyDescent="0.25">
      <c r="A9" s="71">
        <v>8</v>
      </c>
      <c r="B9" s="72">
        <v>203</v>
      </c>
      <c r="C9" s="73">
        <v>2</v>
      </c>
      <c r="D9" s="74" t="s">
        <v>11</v>
      </c>
      <c r="E9" s="74">
        <v>1251</v>
      </c>
      <c r="F9" s="74">
        <v>81</v>
      </c>
      <c r="G9" s="74">
        <f t="shared" si="0"/>
        <v>1332</v>
      </c>
      <c r="H9" s="73">
        <f t="shared" si="1"/>
        <v>1465.2</v>
      </c>
      <c r="I9" s="71">
        <f t="shared" si="2"/>
        <v>38620</v>
      </c>
      <c r="J9" s="66">
        <f t="shared" si="3"/>
        <v>51441840</v>
      </c>
      <c r="K9" s="92">
        <f t="shared" si="4"/>
        <v>55557187</v>
      </c>
      <c r="L9" s="93">
        <f t="shared" si="5"/>
        <v>139000</v>
      </c>
      <c r="M9" s="94">
        <f t="shared" si="6"/>
        <v>5128200</v>
      </c>
      <c r="N9" s="63"/>
      <c r="O9" s="8"/>
      <c r="Q9" s="2"/>
      <c r="R9" s="2"/>
    </row>
    <row r="10" spans="1:18" x14ac:dyDescent="0.25">
      <c r="A10" s="71">
        <v>9</v>
      </c>
      <c r="B10" s="72">
        <v>204</v>
      </c>
      <c r="C10" s="73">
        <v>2</v>
      </c>
      <c r="D10" s="74" t="s">
        <v>11</v>
      </c>
      <c r="E10" s="74">
        <v>1288</v>
      </c>
      <c r="F10" s="74">
        <v>113</v>
      </c>
      <c r="G10" s="74">
        <f t="shared" si="0"/>
        <v>1401</v>
      </c>
      <c r="H10" s="73">
        <f t="shared" si="1"/>
        <v>1541.1000000000001</v>
      </c>
      <c r="I10" s="71">
        <f t="shared" si="2"/>
        <v>38620</v>
      </c>
      <c r="J10" s="66">
        <f t="shared" si="3"/>
        <v>54106620</v>
      </c>
      <c r="K10" s="92">
        <f t="shared" si="4"/>
        <v>58435150</v>
      </c>
      <c r="L10" s="93">
        <f t="shared" si="5"/>
        <v>146000</v>
      </c>
      <c r="M10" s="94">
        <f t="shared" si="6"/>
        <v>5393850.0000000009</v>
      </c>
      <c r="N10" s="63"/>
      <c r="O10" s="8"/>
      <c r="Q10" s="2"/>
      <c r="R10" s="2"/>
    </row>
    <row r="11" spans="1:18" x14ac:dyDescent="0.25">
      <c r="A11" s="71">
        <v>10</v>
      </c>
      <c r="B11" s="72">
        <v>205</v>
      </c>
      <c r="C11" s="73">
        <v>2</v>
      </c>
      <c r="D11" s="74" t="s">
        <v>11</v>
      </c>
      <c r="E11" s="74">
        <v>1328</v>
      </c>
      <c r="F11" s="74">
        <v>118</v>
      </c>
      <c r="G11" s="74">
        <f t="shared" si="0"/>
        <v>1446</v>
      </c>
      <c r="H11" s="73">
        <f t="shared" si="1"/>
        <v>1590.6000000000001</v>
      </c>
      <c r="I11" s="71">
        <f>I10</f>
        <v>38620</v>
      </c>
      <c r="J11" s="66">
        <f t="shared" si="3"/>
        <v>55844520</v>
      </c>
      <c r="K11" s="92">
        <f t="shared" si="4"/>
        <v>60312082</v>
      </c>
      <c r="L11" s="93">
        <f t="shared" si="5"/>
        <v>151000</v>
      </c>
      <c r="M11" s="94">
        <f t="shared" si="6"/>
        <v>5567100.0000000009</v>
      </c>
      <c r="N11" s="63"/>
      <c r="O11" s="8"/>
      <c r="Q11" s="2"/>
      <c r="R11" s="2"/>
    </row>
    <row r="12" spans="1:18" x14ac:dyDescent="0.25">
      <c r="A12" s="71">
        <v>11</v>
      </c>
      <c r="B12" s="72">
        <v>301</v>
      </c>
      <c r="C12" s="73">
        <v>3</v>
      </c>
      <c r="D12" s="74" t="s">
        <v>30</v>
      </c>
      <c r="E12" s="74">
        <v>1961</v>
      </c>
      <c r="F12" s="74">
        <v>236</v>
      </c>
      <c r="G12" s="74">
        <f t="shared" si="0"/>
        <v>2197</v>
      </c>
      <c r="H12" s="73">
        <f t="shared" si="1"/>
        <v>2416.7000000000003</v>
      </c>
      <c r="I12" s="71">
        <f>I11+120</f>
        <v>38740</v>
      </c>
      <c r="J12" s="66">
        <f t="shared" si="3"/>
        <v>85111780</v>
      </c>
      <c r="K12" s="92">
        <f t="shared" si="4"/>
        <v>91920722</v>
      </c>
      <c r="L12" s="93">
        <f t="shared" si="5"/>
        <v>230000</v>
      </c>
      <c r="M12" s="94">
        <f t="shared" si="6"/>
        <v>8458450.0000000019</v>
      </c>
      <c r="N12" s="63"/>
      <c r="O12" s="8"/>
      <c r="Q12" s="2"/>
      <c r="R12" s="2"/>
    </row>
    <row r="13" spans="1:18" x14ac:dyDescent="0.25">
      <c r="A13" s="71">
        <v>12</v>
      </c>
      <c r="B13" s="72">
        <v>302</v>
      </c>
      <c r="C13" s="73">
        <v>3</v>
      </c>
      <c r="D13" s="74" t="s">
        <v>11</v>
      </c>
      <c r="E13" s="74">
        <v>1251</v>
      </c>
      <c r="F13" s="74">
        <v>81</v>
      </c>
      <c r="G13" s="74">
        <f t="shared" si="0"/>
        <v>1332</v>
      </c>
      <c r="H13" s="73">
        <f t="shared" si="1"/>
        <v>1465.2</v>
      </c>
      <c r="I13" s="71">
        <f t="shared" ref="I13:I15" si="7">I12</f>
        <v>38740</v>
      </c>
      <c r="J13" s="66">
        <f t="shared" si="3"/>
        <v>51601680</v>
      </c>
      <c r="K13" s="92">
        <f t="shared" si="4"/>
        <v>55729814</v>
      </c>
      <c r="L13" s="93">
        <f t="shared" si="5"/>
        <v>139500</v>
      </c>
      <c r="M13" s="94">
        <f t="shared" si="6"/>
        <v>5128200</v>
      </c>
      <c r="N13" s="63"/>
      <c r="O13" s="8"/>
      <c r="Q13" s="2"/>
      <c r="R13" s="2"/>
    </row>
    <row r="14" spans="1:18" x14ac:dyDescent="0.25">
      <c r="A14" s="71">
        <v>13</v>
      </c>
      <c r="B14" s="72">
        <v>303</v>
      </c>
      <c r="C14" s="73">
        <v>3</v>
      </c>
      <c r="D14" s="74" t="s">
        <v>11</v>
      </c>
      <c r="E14" s="74">
        <v>1251</v>
      </c>
      <c r="F14" s="74">
        <v>81</v>
      </c>
      <c r="G14" s="74">
        <f t="shared" si="0"/>
        <v>1332</v>
      </c>
      <c r="H14" s="73">
        <f t="shared" si="1"/>
        <v>1465.2</v>
      </c>
      <c r="I14" s="71">
        <f t="shared" si="7"/>
        <v>38740</v>
      </c>
      <c r="J14" s="66">
        <f t="shared" si="3"/>
        <v>51601680</v>
      </c>
      <c r="K14" s="92">
        <f t="shared" si="4"/>
        <v>55729814</v>
      </c>
      <c r="L14" s="93">
        <f t="shared" si="5"/>
        <v>139500</v>
      </c>
      <c r="M14" s="94">
        <f t="shared" si="6"/>
        <v>5128200</v>
      </c>
      <c r="N14" s="63"/>
      <c r="O14" s="8"/>
      <c r="Q14" s="2"/>
      <c r="R14" s="2"/>
    </row>
    <row r="15" spans="1:18" x14ac:dyDescent="0.25">
      <c r="A15" s="71">
        <v>14</v>
      </c>
      <c r="B15" s="72">
        <v>304</v>
      </c>
      <c r="C15" s="73">
        <v>3</v>
      </c>
      <c r="D15" s="74" t="s">
        <v>11</v>
      </c>
      <c r="E15" s="74">
        <v>1288</v>
      </c>
      <c r="F15" s="74">
        <v>113</v>
      </c>
      <c r="G15" s="74">
        <f t="shared" si="0"/>
        <v>1401</v>
      </c>
      <c r="H15" s="73">
        <f t="shared" si="1"/>
        <v>1541.1000000000001</v>
      </c>
      <c r="I15" s="71">
        <f t="shared" si="7"/>
        <v>38740</v>
      </c>
      <c r="J15" s="66">
        <f t="shared" si="3"/>
        <v>54274740</v>
      </c>
      <c r="K15" s="92">
        <f t="shared" si="4"/>
        <v>58616719</v>
      </c>
      <c r="L15" s="93">
        <f t="shared" si="5"/>
        <v>146500</v>
      </c>
      <c r="M15" s="94">
        <f t="shared" si="6"/>
        <v>5393850.0000000009</v>
      </c>
      <c r="N15" s="63"/>
      <c r="O15" s="8"/>
      <c r="Q15" s="2"/>
      <c r="R15" s="2"/>
    </row>
    <row r="16" spans="1:18" x14ac:dyDescent="0.25">
      <c r="A16" s="71">
        <v>15</v>
      </c>
      <c r="B16" s="72">
        <v>305</v>
      </c>
      <c r="C16" s="73">
        <v>3</v>
      </c>
      <c r="D16" s="74" t="s">
        <v>11</v>
      </c>
      <c r="E16" s="74">
        <v>1328</v>
      </c>
      <c r="F16" s="74">
        <v>118</v>
      </c>
      <c r="G16" s="74">
        <f t="shared" si="0"/>
        <v>1446</v>
      </c>
      <c r="H16" s="73">
        <f t="shared" si="1"/>
        <v>1590.6000000000001</v>
      </c>
      <c r="I16" s="71">
        <f>I15</f>
        <v>38740</v>
      </c>
      <c r="J16" s="66">
        <f t="shared" si="3"/>
        <v>56018040</v>
      </c>
      <c r="K16" s="92">
        <f t="shared" si="4"/>
        <v>60499483</v>
      </c>
      <c r="L16" s="93">
        <f t="shared" si="5"/>
        <v>151000</v>
      </c>
      <c r="M16" s="94">
        <f t="shared" si="6"/>
        <v>5567100.0000000009</v>
      </c>
      <c r="N16" s="63"/>
      <c r="O16" s="8"/>
      <c r="Q16" s="2"/>
      <c r="R16" s="2"/>
    </row>
    <row r="17" spans="1:18" s="47" customFormat="1" x14ac:dyDescent="0.25">
      <c r="A17" s="71">
        <v>16</v>
      </c>
      <c r="B17" s="72">
        <v>401</v>
      </c>
      <c r="C17" s="73">
        <v>4</v>
      </c>
      <c r="D17" s="74" t="s">
        <v>30</v>
      </c>
      <c r="E17" s="74">
        <v>1961</v>
      </c>
      <c r="F17" s="74">
        <v>236</v>
      </c>
      <c r="G17" s="74">
        <f t="shared" si="0"/>
        <v>2197</v>
      </c>
      <c r="H17" s="73">
        <f t="shared" si="1"/>
        <v>2416.7000000000003</v>
      </c>
      <c r="I17" s="71">
        <f>I16+120</f>
        <v>38860</v>
      </c>
      <c r="J17" s="66">
        <f t="shared" si="3"/>
        <v>85375420</v>
      </c>
      <c r="K17" s="92">
        <f t="shared" si="4"/>
        <v>92205454</v>
      </c>
      <c r="L17" s="93">
        <f t="shared" si="5"/>
        <v>230500</v>
      </c>
      <c r="M17" s="94">
        <f t="shared" si="6"/>
        <v>8458450.0000000019</v>
      </c>
      <c r="N17" s="63"/>
      <c r="O17" s="48"/>
      <c r="Q17" s="7"/>
      <c r="R17" s="7"/>
    </row>
    <row r="18" spans="1:18" ht="16.5" x14ac:dyDescent="0.25">
      <c r="A18" s="71">
        <v>17</v>
      </c>
      <c r="B18" s="74">
        <v>402</v>
      </c>
      <c r="C18" s="73">
        <v>4</v>
      </c>
      <c r="D18" s="74" t="s">
        <v>11</v>
      </c>
      <c r="E18" s="74">
        <v>1251</v>
      </c>
      <c r="F18" s="74">
        <v>81</v>
      </c>
      <c r="G18" s="74">
        <f t="shared" si="0"/>
        <v>1332</v>
      </c>
      <c r="H18" s="73">
        <f t="shared" si="1"/>
        <v>1465.2</v>
      </c>
      <c r="I18" s="71">
        <f t="shared" ref="I18:I20" si="8">I17</f>
        <v>38860</v>
      </c>
      <c r="J18" s="66">
        <f t="shared" si="3"/>
        <v>51761520</v>
      </c>
      <c r="K18" s="92">
        <f t="shared" si="4"/>
        <v>55902442</v>
      </c>
      <c r="L18" s="93">
        <f t="shared" si="5"/>
        <v>140000</v>
      </c>
      <c r="M18" s="94">
        <f t="shared" si="6"/>
        <v>5128200</v>
      </c>
      <c r="O18" s="9"/>
      <c r="R18" s="10"/>
    </row>
    <row r="19" spans="1:18" ht="15.75" customHeight="1" x14ac:dyDescent="0.25">
      <c r="A19" s="71">
        <v>18</v>
      </c>
      <c r="B19" s="72">
        <v>403</v>
      </c>
      <c r="C19" s="73">
        <v>4</v>
      </c>
      <c r="D19" s="74" t="s">
        <v>11</v>
      </c>
      <c r="E19" s="74">
        <v>1251</v>
      </c>
      <c r="F19" s="74">
        <v>81</v>
      </c>
      <c r="G19" s="74">
        <f t="shared" si="0"/>
        <v>1332</v>
      </c>
      <c r="H19" s="73">
        <f t="shared" si="1"/>
        <v>1465.2</v>
      </c>
      <c r="I19" s="71">
        <f t="shared" si="8"/>
        <v>38860</v>
      </c>
      <c r="J19" s="66">
        <f t="shared" si="3"/>
        <v>51761520</v>
      </c>
      <c r="K19" s="92">
        <f t="shared" si="4"/>
        <v>55902442</v>
      </c>
      <c r="L19" s="93">
        <f t="shared" si="5"/>
        <v>140000</v>
      </c>
      <c r="M19" s="94">
        <f t="shared" si="6"/>
        <v>5128200</v>
      </c>
      <c r="O19" s="9"/>
      <c r="R19" s="10"/>
    </row>
    <row r="20" spans="1:18" ht="16.5" x14ac:dyDescent="0.25">
      <c r="A20" s="71">
        <v>19</v>
      </c>
      <c r="B20" s="74">
        <v>404</v>
      </c>
      <c r="C20" s="73">
        <v>4</v>
      </c>
      <c r="D20" s="74" t="s">
        <v>11</v>
      </c>
      <c r="E20" s="74">
        <v>1288</v>
      </c>
      <c r="F20" s="74">
        <v>113</v>
      </c>
      <c r="G20" s="74">
        <f t="shared" si="0"/>
        <v>1401</v>
      </c>
      <c r="H20" s="73">
        <f t="shared" si="1"/>
        <v>1541.1000000000001</v>
      </c>
      <c r="I20" s="71">
        <f t="shared" si="8"/>
        <v>38860</v>
      </c>
      <c r="J20" s="66">
        <f t="shared" si="3"/>
        <v>54442860</v>
      </c>
      <c r="K20" s="92">
        <f t="shared" si="4"/>
        <v>58798289</v>
      </c>
      <c r="L20" s="93">
        <f t="shared" si="5"/>
        <v>147000</v>
      </c>
      <c r="M20" s="94">
        <f t="shared" si="6"/>
        <v>5393850.0000000009</v>
      </c>
      <c r="O20" s="9"/>
      <c r="R20" s="10"/>
    </row>
    <row r="21" spans="1:18" ht="17.25" customHeight="1" x14ac:dyDescent="0.25">
      <c r="A21" s="71">
        <v>20</v>
      </c>
      <c r="B21" s="72">
        <v>405</v>
      </c>
      <c r="C21" s="73">
        <v>4</v>
      </c>
      <c r="D21" s="74" t="s">
        <v>11</v>
      </c>
      <c r="E21" s="74">
        <v>1328</v>
      </c>
      <c r="F21" s="74">
        <v>118</v>
      </c>
      <c r="G21" s="74">
        <f t="shared" si="0"/>
        <v>1446</v>
      </c>
      <c r="H21" s="73">
        <f t="shared" si="1"/>
        <v>1590.6000000000001</v>
      </c>
      <c r="I21" s="71">
        <f>I20</f>
        <v>38860</v>
      </c>
      <c r="J21" s="66">
        <f t="shared" si="3"/>
        <v>56191560</v>
      </c>
      <c r="K21" s="92">
        <f t="shared" si="4"/>
        <v>60686885</v>
      </c>
      <c r="L21" s="93">
        <f t="shared" si="5"/>
        <v>151500</v>
      </c>
      <c r="M21" s="94">
        <f t="shared" si="6"/>
        <v>5567100.0000000009</v>
      </c>
      <c r="R21" s="10"/>
    </row>
    <row r="22" spans="1:18" ht="16.5" x14ac:dyDescent="0.25">
      <c r="A22" s="71">
        <v>21</v>
      </c>
      <c r="B22" s="74">
        <v>502</v>
      </c>
      <c r="C22" s="74">
        <v>5</v>
      </c>
      <c r="D22" s="74" t="s">
        <v>11</v>
      </c>
      <c r="E22" s="74">
        <v>1251</v>
      </c>
      <c r="F22" s="74">
        <v>81</v>
      </c>
      <c r="G22" s="74">
        <f t="shared" si="0"/>
        <v>1332</v>
      </c>
      <c r="H22" s="73">
        <f t="shared" si="1"/>
        <v>1465.2</v>
      </c>
      <c r="I22" s="71">
        <f>I21+120</f>
        <v>38980</v>
      </c>
      <c r="J22" s="66">
        <f t="shared" si="3"/>
        <v>51921360</v>
      </c>
      <c r="K22" s="92">
        <f t="shared" si="4"/>
        <v>56075069</v>
      </c>
      <c r="L22" s="93">
        <f t="shared" si="5"/>
        <v>140000</v>
      </c>
      <c r="M22" s="94">
        <f t="shared" si="6"/>
        <v>5128200</v>
      </c>
      <c r="R22" s="10"/>
    </row>
    <row r="23" spans="1:18" ht="16.5" x14ac:dyDescent="0.25">
      <c r="A23" s="71">
        <v>22</v>
      </c>
      <c r="B23" s="74">
        <v>503</v>
      </c>
      <c r="C23" s="74">
        <v>5</v>
      </c>
      <c r="D23" s="74" t="s">
        <v>11</v>
      </c>
      <c r="E23" s="74">
        <v>1251</v>
      </c>
      <c r="F23" s="74">
        <v>81</v>
      </c>
      <c r="G23" s="74">
        <f t="shared" si="0"/>
        <v>1332</v>
      </c>
      <c r="H23" s="73">
        <f t="shared" si="1"/>
        <v>1465.2</v>
      </c>
      <c r="I23" s="71">
        <f t="shared" ref="I23:I25" si="9">I22</f>
        <v>38980</v>
      </c>
      <c r="J23" s="66">
        <f t="shared" si="3"/>
        <v>51921360</v>
      </c>
      <c r="K23" s="92">
        <f t="shared" si="4"/>
        <v>56075069</v>
      </c>
      <c r="L23" s="93">
        <f t="shared" si="5"/>
        <v>140000</v>
      </c>
      <c r="M23" s="94">
        <f t="shared" si="6"/>
        <v>5128200</v>
      </c>
      <c r="R23" s="10"/>
    </row>
    <row r="24" spans="1:18" ht="16.5" x14ac:dyDescent="0.25">
      <c r="A24" s="71">
        <v>23</v>
      </c>
      <c r="B24" s="74">
        <v>504</v>
      </c>
      <c r="C24" s="74">
        <v>5</v>
      </c>
      <c r="D24" s="74" t="s">
        <v>11</v>
      </c>
      <c r="E24" s="74">
        <v>1288</v>
      </c>
      <c r="F24" s="74">
        <v>113</v>
      </c>
      <c r="G24" s="74">
        <f t="shared" si="0"/>
        <v>1401</v>
      </c>
      <c r="H24" s="73">
        <f t="shared" si="1"/>
        <v>1541.1000000000001</v>
      </c>
      <c r="I24" s="71">
        <f t="shared" si="9"/>
        <v>38980</v>
      </c>
      <c r="J24" s="66">
        <f t="shared" si="3"/>
        <v>54610980</v>
      </c>
      <c r="K24" s="92">
        <f t="shared" si="4"/>
        <v>58979858</v>
      </c>
      <c r="L24" s="93">
        <f t="shared" si="5"/>
        <v>147500</v>
      </c>
      <c r="M24" s="94">
        <f t="shared" si="6"/>
        <v>5393850.0000000009</v>
      </c>
      <c r="R24" s="10"/>
    </row>
    <row r="25" spans="1:18" ht="16.5" x14ac:dyDescent="0.25">
      <c r="A25" s="71">
        <v>24</v>
      </c>
      <c r="B25" s="74">
        <v>505</v>
      </c>
      <c r="C25" s="74">
        <v>5</v>
      </c>
      <c r="D25" s="74" t="s">
        <v>11</v>
      </c>
      <c r="E25" s="74">
        <v>1328</v>
      </c>
      <c r="F25" s="74">
        <v>118</v>
      </c>
      <c r="G25" s="74">
        <f t="shared" si="0"/>
        <v>1446</v>
      </c>
      <c r="H25" s="73">
        <f t="shared" si="1"/>
        <v>1590.6000000000001</v>
      </c>
      <c r="I25" s="71">
        <f t="shared" si="9"/>
        <v>38980</v>
      </c>
      <c r="J25" s="66">
        <f t="shared" si="3"/>
        <v>56365080</v>
      </c>
      <c r="K25" s="92">
        <f t="shared" si="4"/>
        <v>60874286</v>
      </c>
      <c r="L25" s="93">
        <f t="shared" si="5"/>
        <v>152000</v>
      </c>
      <c r="M25" s="94">
        <f t="shared" si="6"/>
        <v>5567100.0000000009</v>
      </c>
      <c r="R25" s="10"/>
    </row>
    <row r="26" spans="1:18" x14ac:dyDescent="0.25">
      <c r="A26" s="71">
        <v>25</v>
      </c>
      <c r="B26" s="74">
        <v>601</v>
      </c>
      <c r="C26" s="74">
        <v>6</v>
      </c>
      <c r="D26" s="74" t="s">
        <v>30</v>
      </c>
      <c r="E26" s="74">
        <v>1961</v>
      </c>
      <c r="F26" s="74">
        <v>236</v>
      </c>
      <c r="G26" s="74">
        <f t="shared" si="0"/>
        <v>2197</v>
      </c>
      <c r="H26" s="73">
        <f t="shared" si="1"/>
        <v>2416.7000000000003</v>
      </c>
      <c r="I26" s="71">
        <f>I25+120</f>
        <v>39100</v>
      </c>
      <c r="J26" s="66">
        <f t="shared" si="3"/>
        <v>85902700</v>
      </c>
      <c r="K26" s="92">
        <f t="shared" si="4"/>
        <v>92774916</v>
      </c>
      <c r="L26" s="93">
        <f t="shared" si="5"/>
        <v>232000</v>
      </c>
      <c r="M26" s="94">
        <f t="shared" si="6"/>
        <v>8458450.0000000019</v>
      </c>
    </row>
    <row r="27" spans="1:18" x14ac:dyDescent="0.25">
      <c r="A27" s="71">
        <v>26</v>
      </c>
      <c r="B27" s="74">
        <v>602</v>
      </c>
      <c r="C27" s="74">
        <v>6</v>
      </c>
      <c r="D27" s="74" t="s">
        <v>11</v>
      </c>
      <c r="E27" s="74">
        <v>1251</v>
      </c>
      <c r="F27" s="74">
        <v>81</v>
      </c>
      <c r="G27" s="74">
        <f t="shared" si="0"/>
        <v>1332</v>
      </c>
      <c r="H27" s="73">
        <f t="shared" si="1"/>
        <v>1465.2</v>
      </c>
      <c r="I27" s="71">
        <f t="shared" ref="I27:I29" si="10">I26</f>
        <v>39100</v>
      </c>
      <c r="J27" s="66">
        <f t="shared" si="3"/>
        <v>52081200</v>
      </c>
      <c r="K27" s="92">
        <f t="shared" si="4"/>
        <v>56247696</v>
      </c>
      <c r="L27" s="93">
        <f t="shared" si="5"/>
        <v>140500</v>
      </c>
      <c r="M27" s="94">
        <f t="shared" si="6"/>
        <v>5128200</v>
      </c>
    </row>
    <row r="28" spans="1:18" x14ac:dyDescent="0.25">
      <c r="A28" s="71">
        <v>27</v>
      </c>
      <c r="B28" s="74">
        <v>603</v>
      </c>
      <c r="C28" s="74">
        <v>6</v>
      </c>
      <c r="D28" s="74" t="s">
        <v>11</v>
      </c>
      <c r="E28" s="74">
        <v>1251</v>
      </c>
      <c r="F28" s="74">
        <v>81</v>
      </c>
      <c r="G28" s="74">
        <f t="shared" si="0"/>
        <v>1332</v>
      </c>
      <c r="H28" s="73">
        <f t="shared" si="1"/>
        <v>1465.2</v>
      </c>
      <c r="I28" s="71">
        <f t="shared" si="10"/>
        <v>39100</v>
      </c>
      <c r="J28" s="66">
        <f t="shared" si="3"/>
        <v>52081200</v>
      </c>
      <c r="K28" s="92">
        <f t="shared" si="4"/>
        <v>56247696</v>
      </c>
      <c r="L28" s="93">
        <f t="shared" si="5"/>
        <v>140500</v>
      </c>
      <c r="M28" s="94">
        <f t="shared" si="6"/>
        <v>5128200</v>
      </c>
    </row>
    <row r="29" spans="1:18" s="47" customFormat="1" x14ac:dyDescent="0.25">
      <c r="A29" s="71">
        <v>28</v>
      </c>
      <c r="B29" s="74">
        <v>604</v>
      </c>
      <c r="C29" s="74">
        <v>6</v>
      </c>
      <c r="D29" s="74" t="s">
        <v>11</v>
      </c>
      <c r="E29" s="74">
        <v>1288</v>
      </c>
      <c r="F29" s="74">
        <v>113</v>
      </c>
      <c r="G29" s="74">
        <f t="shared" si="0"/>
        <v>1401</v>
      </c>
      <c r="H29" s="73">
        <f t="shared" si="1"/>
        <v>1541.1000000000001</v>
      </c>
      <c r="I29" s="71">
        <f t="shared" si="10"/>
        <v>39100</v>
      </c>
      <c r="J29" s="66">
        <f t="shared" si="3"/>
        <v>54779100</v>
      </c>
      <c r="K29" s="92">
        <f t="shared" si="4"/>
        <v>59161428</v>
      </c>
      <c r="L29" s="93">
        <f t="shared" si="5"/>
        <v>148000</v>
      </c>
      <c r="M29" s="94">
        <f t="shared" si="6"/>
        <v>5393850.0000000009</v>
      </c>
      <c r="N29" s="1"/>
    </row>
    <row r="30" spans="1:18" x14ac:dyDescent="0.25">
      <c r="A30" s="71">
        <v>29</v>
      </c>
      <c r="B30" s="74">
        <v>605</v>
      </c>
      <c r="C30" s="74">
        <v>6</v>
      </c>
      <c r="D30" s="74" t="s">
        <v>11</v>
      </c>
      <c r="E30" s="74">
        <v>1328</v>
      </c>
      <c r="F30" s="74">
        <v>118</v>
      </c>
      <c r="G30" s="74">
        <f t="shared" si="0"/>
        <v>1446</v>
      </c>
      <c r="H30" s="73">
        <f t="shared" si="1"/>
        <v>1590.6000000000001</v>
      </c>
      <c r="I30" s="71">
        <f>I29</f>
        <v>39100</v>
      </c>
      <c r="J30" s="66">
        <f t="shared" si="3"/>
        <v>56538600</v>
      </c>
      <c r="K30" s="92">
        <f t="shared" si="4"/>
        <v>61061688</v>
      </c>
      <c r="L30" s="93">
        <f t="shared" si="5"/>
        <v>152500</v>
      </c>
      <c r="M30" s="94">
        <f t="shared" si="6"/>
        <v>5567100.0000000009</v>
      </c>
    </row>
    <row r="31" spans="1:18" x14ac:dyDescent="0.25">
      <c r="A31" s="71">
        <v>30</v>
      </c>
      <c r="B31" s="74">
        <v>701</v>
      </c>
      <c r="C31" s="74">
        <v>7</v>
      </c>
      <c r="D31" s="74" t="s">
        <v>30</v>
      </c>
      <c r="E31" s="74">
        <v>1961</v>
      </c>
      <c r="F31" s="74">
        <v>236</v>
      </c>
      <c r="G31" s="74">
        <f t="shared" si="0"/>
        <v>2197</v>
      </c>
      <c r="H31" s="73">
        <f t="shared" si="1"/>
        <v>2416.7000000000003</v>
      </c>
      <c r="I31" s="71">
        <f>I30+120</f>
        <v>39220</v>
      </c>
      <c r="J31" s="66">
        <f t="shared" si="3"/>
        <v>86166340</v>
      </c>
      <c r="K31" s="92">
        <f t="shared" si="4"/>
        <v>93059647</v>
      </c>
      <c r="L31" s="93">
        <f t="shared" si="5"/>
        <v>232500</v>
      </c>
      <c r="M31" s="94">
        <f t="shared" si="6"/>
        <v>8458450.0000000019</v>
      </c>
    </row>
    <row r="32" spans="1:18" x14ac:dyDescent="0.25">
      <c r="A32" s="71">
        <v>31</v>
      </c>
      <c r="B32" s="74">
        <v>702</v>
      </c>
      <c r="C32" s="74">
        <v>7</v>
      </c>
      <c r="D32" s="74" t="s">
        <v>11</v>
      </c>
      <c r="E32" s="74">
        <v>1251</v>
      </c>
      <c r="F32" s="74">
        <v>81</v>
      </c>
      <c r="G32" s="74">
        <f t="shared" si="0"/>
        <v>1332</v>
      </c>
      <c r="H32" s="73">
        <f t="shared" si="1"/>
        <v>1465.2</v>
      </c>
      <c r="I32" s="71">
        <f t="shared" ref="I32:I34" si="11">I31</f>
        <v>39220</v>
      </c>
      <c r="J32" s="66">
        <f t="shared" si="3"/>
        <v>52241040</v>
      </c>
      <c r="K32" s="92">
        <f t="shared" si="4"/>
        <v>56420323</v>
      </c>
      <c r="L32" s="93">
        <f t="shared" si="5"/>
        <v>141000</v>
      </c>
      <c r="M32" s="94">
        <f t="shared" si="6"/>
        <v>5128200</v>
      </c>
    </row>
    <row r="33" spans="1:18" x14ac:dyDescent="0.25">
      <c r="A33" s="71">
        <v>32</v>
      </c>
      <c r="B33" s="72">
        <v>703</v>
      </c>
      <c r="C33" s="72">
        <v>7</v>
      </c>
      <c r="D33" s="74" t="s">
        <v>11</v>
      </c>
      <c r="E33" s="74">
        <v>1251</v>
      </c>
      <c r="F33" s="74">
        <v>81</v>
      </c>
      <c r="G33" s="74">
        <f t="shared" si="0"/>
        <v>1332</v>
      </c>
      <c r="H33" s="73">
        <f t="shared" si="1"/>
        <v>1465.2</v>
      </c>
      <c r="I33" s="71">
        <f t="shared" si="11"/>
        <v>39220</v>
      </c>
      <c r="J33" s="66">
        <f t="shared" si="3"/>
        <v>52241040</v>
      </c>
      <c r="K33" s="92">
        <f t="shared" si="4"/>
        <v>56420323</v>
      </c>
      <c r="L33" s="93">
        <f t="shared" si="5"/>
        <v>141000</v>
      </c>
      <c r="M33" s="94">
        <f t="shared" si="6"/>
        <v>5128200</v>
      </c>
    </row>
    <row r="34" spans="1:18" s="1" customFormat="1" x14ac:dyDescent="0.25">
      <c r="A34" s="71">
        <v>33</v>
      </c>
      <c r="B34" s="72">
        <v>704</v>
      </c>
      <c r="C34" s="72">
        <v>7</v>
      </c>
      <c r="D34" s="74" t="s">
        <v>11</v>
      </c>
      <c r="E34" s="74">
        <v>1288</v>
      </c>
      <c r="F34" s="74">
        <v>113</v>
      </c>
      <c r="G34" s="74">
        <f t="shared" si="0"/>
        <v>1401</v>
      </c>
      <c r="H34" s="73">
        <f t="shared" si="1"/>
        <v>1541.1000000000001</v>
      </c>
      <c r="I34" s="71">
        <f t="shared" si="11"/>
        <v>39220</v>
      </c>
      <c r="J34" s="66">
        <f t="shared" si="3"/>
        <v>54947220</v>
      </c>
      <c r="K34" s="92">
        <f t="shared" si="4"/>
        <v>59342998</v>
      </c>
      <c r="L34" s="93">
        <f t="shared" si="5"/>
        <v>148500</v>
      </c>
      <c r="M34" s="94">
        <f t="shared" si="6"/>
        <v>5393850.0000000009</v>
      </c>
      <c r="O34"/>
      <c r="P34"/>
      <c r="R34"/>
    </row>
    <row r="35" spans="1:18" s="1" customFormat="1" x14ac:dyDescent="0.25">
      <c r="A35" s="71">
        <v>34</v>
      </c>
      <c r="B35" s="72">
        <v>705</v>
      </c>
      <c r="C35" s="72">
        <v>7</v>
      </c>
      <c r="D35" s="74" t="s">
        <v>11</v>
      </c>
      <c r="E35" s="74">
        <v>1328</v>
      </c>
      <c r="F35" s="74">
        <v>118</v>
      </c>
      <c r="G35" s="74">
        <f t="shared" si="0"/>
        <v>1446</v>
      </c>
      <c r="H35" s="73">
        <f t="shared" si="1"/>
        <v>1590.6000000000001</v>
      </c>
      <c r="I35" s="71">
        <f>I34</f>
        <v>39220</v>
      </c>
      <c r="J35" s="66">
        <f t="shared" si="3"/>
        <v>56712120</v>
      </c>
      <c r="K35" s="92">
        <f t="shared" si="4"/>
        <v>61249090</v>
      </c>
      <c r="L35" s="93">
        <f t="shared" si="5"/>
        <v>153000</v>
      </c>
      <c r="M35" s="94">
        <f t="shared" si="6"/>
        <v>5567100.0000000009</v>
      </c>
      <c r="O35"/>
      <c r="P35"/>
      <c r="R35"/>
    </row>
    <row r="36" spans="1:18" s="1" customFormat="1" x14ac:dyDescent="0.25">
      <c r="A36" s="71">
        <v>35</v>
      </c>
      <c r="B36" s="72">
        <v>801</v>
      </c>
      <c r="C36" s="72">
        <v>8</v>
      </c>
      <c r="D36" s="74" t="s">
        <v>30</v>
      </c>
      <c r="E36" s="74">
        <v>1961</v>
      </c>
      <c r="F36" s="74">
        <v>236</v>
      </c>
      <c r="G36" s="74">
        <f t="shared" si="0"/>
        <v>2197</v>
      </c>
      <c r="H36" s="73">
        <f t="shared" si="1"/>
        <v>2416.7000000000003</v>
      </c>
      <c r="I36" s="71">
        <f>I35+120</f>
        <v>39340</v>
      </c>
      <c r="J36" s="66">
        <f t="shared" si="3"/>
        <v>86429980</v>
      </c>
      <c r="K36" s="92">
        <f t="shared" si="4"/>
        <v>93344378</v>
      </c>
      <c r="L36" s="93">
        <f t="shared" si="5"/>
        <v>233500</v>
      </c>
      <c r="M36" s="94">
        <f t="shared" si="6"/>
        <v>8458450.0000000019</v>
      </c>
      <c r="O36"/>
      <c r="P36"/>
      <c r="R36"/>
    </row>
    <row r="37" spans="1:18" s="1" customFormat="1" x14ac:dyDescent="0.25">
      <c r="A37" s="71">
        <v>36</v>
      </c>
      <c r="B37" s="72">
        <v>802</v>
      </c>
      <c r="C37" s="72">
        <v>8</v>
      </c>
      <c r="D37" s="74" t="s">
        <v>11</v>
      </c>
      <c r="E37" s="74">
        <v>1251</v>
      </c>
      <c r="F37" s="74">
        <v>81</v>
      </c>
      <c r="G37" s="74">
        <f t="shared" si="0"/>
        <v>1332</v>
      </c>
      <c r="H37" s="73">
        <f t="shared" si="1"/>
        <v>1465.2</v>
      </c>
      <c r="I37" s="71">
        <f t="shared" ref="I37:I39" si="12">I36</f>
        <v>39340</v>
      </c>
      <c r="J37" s="66">
        <f t="shared" si="3"/>
        <v>52400880</v>
      </c>
      <c r="K37" s="92">
        <f t="shared" si="4"/>
        <v>56592950</v>
      </c>
      <c r="L37" s="93">
        <f t="shared" si="5"/>
        <v>141500</v>
      </c>
      <c r="M37" s="94">
        <f t="shared" si="6"/>
        <v>5128200</v>
      </c>
      <c r="O37"/>
      <c r="P37"/>
      <c r="R37"/>
    </row>
    <row r="38" spans="1:18" s="1" customFormat="1" x14ac:dyDescent="0.25">
      <c r="A38" s="71">
        <v>37</v>
      </c>
      <c r="B38" s="72">
        <v>803</v>
      </c>
      <c r="C38" s="72">
        <v>8</v>
      </c>
      <c r="D38" s="74" t="s">
        <v>11</v>
      </c>
      <c r="E38" s="74">
        <v>1251</v>
      </c>
      <c r="F38" s="74">
        <v>81</v>
      </c>
      <c r="G38" s="74">
        <f t="shared" si="0"/>
        <v>1332</v>
      </c>
      <c r="H38" s="73">
        <f t="shared" si="1"/>
        <v>1465.2</v>
      </c>
      <c r="I38" s="71">
        <f t="shared" si="12"/>
        <v>39340</v>
      </c>
      <c r="J38" s="66">
        <f t="shared" si="3"/>
        <v>52400880</v>
      </c>
      <c r="K38" s="92">
        <f t="shared" si="4"/>
        <v>56592950</v>
      </c>
      <c r="L38" s="93">
        <f t="shared" si="5"/>
        <v>141500</v>
      </c>
      <c r="M38" s="94">
        <f t="shared" si="6"/>
        <v>5128200</v>
      </c>
      <c r="O38"/>
      <c r="P38"/>
      <c r="R38"/>
    </row>
    <row r="39" spans="1:18" s="1" customFormat="1" x14ac:dyDescent="0.25">
      <c r="A39" s="71">
        <v>38</v>
      </c>
      <c r="B39" s="72">
        <v>804</v>
      </c>
      <c r="C39" s="72">
        <v>8</v>
      </c>
      <c r="D39" s="74" t="s">
        <v>11</v>
      </c>
      <c r="E39" s="74">
        <v>1288</v>
      </c>
      <c r="F39" s="74">
        <v>113</v>
      </c>
      <c r="G39" s="74">
        <f t="shared" si="0"/>
        <v>1401</v>
      </c>
      <c r="H39" s="73">
        <f t="shared" si="1"/>
        <v>1541.1000000000001</v>
      </c>
      <c r="I39" s="71">
        <f t="shared" si="12"/>
        <v>39340</v>
      </c>
      <c r="J39" s="66">
        <f t="shared" si="3"/>
        <v>55115340</v>
      </c>
      <c r="K39" s="92">
        <f t="shared" si="4"/>
        <v>59524567</v>
      </c>
      <c r="L39" s="93">
        <f t="shared" si="5"/>
        <v>149000</v>
      </c>
      <c r="M39" s="94">
        <f t="shared" si="6"/>
        <v>5393850.0000000009</v>
      </c>
      <c r="O39"/>
      <c r="P39"/>
      <c r="R39"/>
    </row>
    <row r="40" spans="1:18" s="1" customFormat="1" x14ac:dyDescent="0.25">
      <c r="A40" s="71">
        <v>39</v>
      </c>
      <c r="B40" s="72">
        <v>805</v>
      </c>
      <c r="C40" s="72">
        <v>8</v>
      </c>
      <c r="D40" s="74" t="s">
        <v>11</v>
      </c>
      <c r="E40" s="74">
        <v>1328</v>
      </c>
      <c r="F40" s="74">
        <v>118</v>
      </c>
      <c r="G40" s="74">
        <f t="shared" si="0"/>
        <v>1446</v>
      </c>
      <c r="H40" s="73">
        <f t="shared" si="1"/>
        <v>1590.6000000000001</v>
      </c>
      <c r="I40" s="71">
        <f>I39</f>
        <v>39340</v>
      </c>
      <c r="J40" s="66">
        <f t="shared" si="3"/>
        <v>56885640</v>
      </c>
      <c r="K40" s="92">
        <f t="shared" si="4"/>
        <v>61436491</v>
      </c>
      <c r="L40" s="93">
        <f t="shared" si="5"/>
        <v>153500</v>
      </c>
      <c r="M40" s="94">
        <f t="shared" si="6"/>
        <v>5567100.0000000009</v>
      </c>
      <c r="O40"/>
      <c r="P40"/>
      <c r="R40"/>
    </row>
    <row r="41" spans="1:18" s="1" customFormat="1" x14ac:dyDescent="0.25">
      <c r="A41" s="71">
        <v>40</v>
      </c>
      <c r="B41" s="72">
        <v>901</v>
      </c>
      <c r="C41" s="72">
        <v>9</v>
      </c>
      <c r="D41" s="74" t="s">
        <v>30</v>
      </c>
      <c r="E41" s="74">
        <v>1961</v>
      </c>
      <c r="F41" s="74">
        <v>236</v>
      </c>
      <c r="G41" s="74">
        <f t="shared" si="0"/>
        <v>2197</v>
      </c>
      <c r="H41" s="73">
        <f t="shared" si="1"/>
        <v>2416.7000000000003</v>
      </c>
      <c r="I41" s="71">
        <f>I40+120</f>
        <v>39460</v>
      </c>
      <c r="J41" s="66">
        <f t="shared" si="3"/>
        <v>86693620</v>
      </c>
      <c r="K41" s="92">
        <f t="shared" si="4"/>
        <v>93629110</v>
      </c>
      <c r="L41" s="93">
        <f t="shared" si="5"/>
        <v>234000</v>
      </c>
      <c r="M41" s="94">
        <f t="shared" si="6"/>
        <v>8458450.0000000019</v>
      </c>
      <c r="O41"/>
      <c r="P41"/>
      <c r="R41"/>
    </row>
    <row r="42" spans="1:18" s="1" customFormat="1" x14ac:dyDescent="0.25">
      <c r="A42" s="71">
        <v>41</v>
      </c>
      <c r="B42" s="72">
        <v>902</v>
      </c>
      <c r="C42" s="72">
        <v>9</v>
      </c>
      <c r="D42" s="74" t="s">
        <v>11</v>
      </c>
      <c r="E42" s="74">
        <v>1251</v>
      </c>
      <c r="F42" s="74">
        <v>81</v>
      </c>
      <c r="G42" s="74">
        <f t="shared" si="0"/>
        <v>1332</v>
      </c>
      <c r="H42" s="73">
        <f t="shared" si="1"/>
        <v>1465.2</v>
      </c>
      <c r="I42" s="71">
        <f t="shared" ref="I42:I44" si="13">I41</f>
        <v>39460</v>
      </c>
      <c r="J42" s="66">
        <f t="shared" si="3"/>
        <v>52560720</v>
      </c>
      <c r="K42" s="92">
        <f t="shared" si="4"/>
        <v>56765578</v>
      </c>
      <c r="L42" s="93">
        <f t="shared" si="5"/>
        <v>142000</v>
      </c>
      <c r="M42" s="94">
        <f t="shared" si="6"/>
        <v>5128200</v>
      </c>
      <c r="O42"/>
      <c r="P42"/>
      <c r="R42"/>
    </row>
    <row r="43" spans="1:18" s="1" customFormat="1" x14ac:dyDescent="0.25">
      <c r="A43" s="71">
        <v>42</v>
      </c>
      <c r="B43" s="74">
        <v>903</v>
      </c>
      <c r="C43" s="74">
        <v>9</v>
      </c>
      <c r="D43" s="74" t="s">
        <v>11</v>
      </c>
      <c r="E43" s="74">
        <v>1251</v>
      </c>
      <c r="F43" s="74">
        <v>81</v>
      </c>
      <c r="G43" s="74">
        <f t="shared" si="0"/>
        <v>1332</v>
      </c>
      <c r="H43" s="73">
        <f t="shared" si="1"/>
        <v>1465.2</v>
      </c>
      <c r="I43" s="71">
        <f t="shared" si="13"/>
        <v>39460</v>
      </c>
      <c r="J43" s="66">
        <f t="shared" si="3"/>
        <v>52560720</v>
      </c>
      <c r="K43" s="92">
        <f t="shared" si="4"/>
        <v>56765578</v>
      </c>
      <c r="L43" s="93">
        <f t="shared" si="5"/>
        <v>142000</v>
      </c>
      <c r="M43" s="94">
        <f t="shared" si="6"/>
        <v>5128200</v>
      </c>
      <c r="O43"/>
      <c r="P43"/>
      <c r="R43"/>
    </row>
    <row r="44" spans="1:18" s="1" customFormat="1" x14ac:dyDescent="0.25">
      <c r="A44" s="71">
        <v>43</v>
      </c>
      <c r="B44" s="74">
        <v>904</v>
      </c>
      <c r="C44" s="74">
        <v>9</v>
      </c>
      <c r="D44" s="74" t="s">
        <v>11</v>
      </c>
      <c r="E44" s="74">
        <v>1288</v>
      </c>
      <c r="F44" s="74">
        <v>113</v>
      </c>
      <c r="G44" s="74">
        <f t="shared" si="0"/>
        <v>1401</v>
      </c>
      <c r="H44" s="73">
        <f t="shared" si="1"/>
        <v>1541.1000000000001</v>
      </c>
      <c r="I44" s="71">
        <f t="shared" si="13"/>
        <v>39460</v>
      </c>
      <c r="J44" s="66">
        <f t="shared" si="3"/>
        <v>55283460</v>
      </c>
      <c r="K44" s="92">
        <f t="shared" si="4"/>
        <v>59706137</v>
      </c>
      <c r="L44" s="93">
        <f t="shared" si="5"/>
        <v>149500</v>
      </c>
      <c r="M44" s="94">
        <f t="shared" si="6"/>
        <v>5393850.0000000009</v>
      </c>
      <c r="O44"/>
      <c r="P44"/>
      <c r="R44"/>
    </row>
    <row r="45" spans="1:18" s="1" customFormat="1" x14ac:dyDescent="0.25">
      <c r="A45" s="71">
        <v>44</v>
      </c>
      <c r="B45" s="74">
        <v>905</v>
      </c>
      <c r="C45" s="74">
        <v>9</v>
      </c>
      <c r="D45" s="74" t="s">
        <v>11</v>
      </c>
      <c r="E45" s="74">
        <v>1328</v>
      </c>
      <c r="F45" s="74">
        <v>118</v>
      </c>
      <c r="G45" s="74">
        <f t="shared" si="0"/>
        <v>1446</v>
      </c>
      <c r="H45" s="73">
        <f t="shared" si="1"/>
        <v>1590.6000000000001</v>
      </c>
      <c r="I45" s="71">
        <f>I44</f>
        <v>39460</v>
      </c>
      <c r="J45" s="66">
        <f t="shared" si="3"/>
        <v>57059160</v>
      </c>
      <c r="K45" s="92">
        <f t="shared" si="4"/>
        <v>61623893</v>
      </c>
      <c r="L45" s="93">
        <f t="shared" si="5"/>
        <v>154000</v>
      </c>
      <c r="M45" s="94">
        <f t="shared" si="6"/>
        <v>5567100.0000000009</v>
      </c>
      <c r="O45"/>
      <c r="P45"/>
      <c r="R45"/>
    </row>
    <row r="46" spans="1:18" s="1" customFormat="1" x14ac:dyDescent="0.25">
      <c r="A46" s="71">
        <v>45</v>
      </c>
      <c r="B46" s="74">
        <v>1001</v>
      </c>
      <c r="C46" s="74">
        <v>10</v>
      </c>
      <c r="D46" s="74" t="s">
        <v>30</v>
      </c>
      <c r="E46" s="74">
        <v>1961</v>
      </c>
      <c r="F46" s="74">
        <v>236</v>
      </c>
      <c r="G46" s="74">
        <f t="shared" si="0"/>
        <v>2197</v>
      </c>
      <c r="H46" s="73">
        <f t="shared" si="1"/>
        <v>2416.7000000000003</v>
      </c>
      <c r="I46" s="71">
        <f>I45+120</f>
        <v>39580</v>
      </c>
      <c r="J46" s="66">
        <f t="shared" si="3"/>
        <v>86957260</v>
      </c>
      <c r="K46" s="92">
        <f t="shared" si="4"/>
        <v>93913841</v>
      </c>
      <c r="L46" s="93">
        <f t="shared" si="5"/>
        <v>235000</v>
      </c>
      <c r="M46" s="94">
        <f t="shared" si="6"/>
        <v>8458450.0000000019</v>
      </c>
      <c r="O46"/>
      <c r="P46"/>
      <c r="R46"/>
    </row>
    <row r="47" spans="1:18" s="1" customFormat="1" x14ac:dyDescent="0.25">
      <c r="A47" s="71">
        <v>46</v>
      </c>
      <c r="B47" s="74">
        <v>1002</v>
      </c>
      <c r="C47" s="74">
        <v>10</v>
      </c>
      <c r="D47" s="74" t="s">
        <v>11</v>
      </c>
      <c r="E47" s="74">
        <v>1251</v>
      </c>
      <c r="F47" s="74">
        <v>81</v>
      </c>
      <c r="G47" s="74">
        <f t="shared" si="0"/>
        <v>1332</v>
      </c>
      <c r="H47" s="73">
        <f t="shared" si="1"/>
        <v>1465.2</v>
      </c>
      <c r="I47" s="71">
        <f t="shared" ref="I47:I49" si="14">I46</f>
        <v>39580</v>
      </c>
      <c r="J47" s="66">
        <f t="shared" si="3"/>
        <v>52720560</v>
      </c>
      <c r="K47" s="92">
        <f t="shared" si="4"/>
        <v>56938205</v>
      </c>
      <c r="L47" s="93">
        <f t="shared" si="5"/>
        <v>142500</v>
      </c>
      <c r="M47" s="94">
        <f t="shared" si="6"/>
        <v>5128200</v>
      </c>
      <c r="O47"/>
      <c r="P47"/>
      <c r="R47"/>
    </row>
    <row r="48" spans="1:18" s="1" customFormat="1" x14ac:dyDescent="0.25">
      <c r="A48" s="71">
        <v>47</v>
      </c>
      <c r="B48" s="74">
        <v>1003</v>
      </c>
      <c r="C48" s="74">
        <v>10</v>
      </c>
      <c r="D48" s="74" t="s">
        <v>11</v>
      </c>
      <c r="E48" s="74">
        <v>1251</v>
      </c>
      <c r="F48" s="74">
        <v>81</v>
      </c>
      <c r="G48" s="74">
        <f t="shared" si="0"/>
        <v>1332</v>
      </c>
      <c r="H48" s="73">
        <f t="shared" si="1"/>
        <v>1465.2</v>
      </c>
      <c r="I48" s="71">
        <f t="shared" si="14"/>
        <v>39580</v>
      </c>
      <c r="J48" s="66">
        <f t="shared" si="3"/>
        <v>52720560</v>
      </c>
      <c r="K48" s="92">
        <f t="shared" si="4"/>
        <v>56938205</v>
      </c>
      <c r="L48" s="93">
        <f t="shared" si="5"/>
        <v>142500</v>
      </c>
      <c r="M48" s="94">
        <f t="shared" si="6"/>
        <v>5128200</v>
      </c>
      <c r="O48"/>
      <c r="P48"/>
      <c r="R48"/>
    </row>
    <row r="49" spans="1:18" s="1" customFormat="1" x14ac:dyDescent="0.25">
      <c r="A49" s="71">
        <v>48</v>
      </c>
      <c r="B49" s="74">
        <v>1004</v>
      </c>
      <c r="C49" s="74">
        <v>10</v>
      </c>
      <c r="D49" s="74" t="s">
        <v>11</v>
      </c>
      <c r="E49" s="74">
        <v>1288</v>
      </c>
      <c r="F49" s="74">
        <v>113</v>
      </c>
      <c r="G49" s="74">
        <f t="shared" si="0"/>
        <v>1401</v>
      </c>
      <c r="H49" s="73">
        <f t="shared" si="1"/>
        <v>1541.1000000000001</v>
      </c>
      <c r="I49" s="71">
        <f t="shared" si="14"/>
        <v>39580</v>
      </c>
      <c r="J49" s="66">
        <f t="shared" si="3"/>
        <v>55451580</v>
      </c>
      <c r="K49" s="92">
        <f t="shared" si="4"/>
        <v>59887706</v>
      </c>
      <c r="L49" s="93">
        <f t="shared" si="5"/>
        <v>149500</v>
      </c>
      <c r="M49" s="94">
        <f t="shared" si="6"/>
        <v>5393850.0000000009</v>
      </c>
      <c r="O49"/>
      <c r="P49"/>
      <c r="R49"/>
    </row>
    <row r="50" spans="1:18" s="1" customFormat="1" x14ac:dyDescent="0.25">
      <c r="A50" s="71">
        <v>49</v>
      </c>
      <c r="B50" s="74">
        <v>1005</v>
      </c>
      <c r="C50" s="74">
        <v>10</v>
      </c>
      <c r="D50" s="74" t="s">
        <v>11</v>
      </c>
      <c r="E50" s="74">
        <v>1328</v>
      </c>
      <c r="F50" s="74">
        <v>118</v>
      </c>
      <c r="G50" s="74">
        <f t="shared" si="0"/>
        <v>1446</v>
      </c>
      <c r="H50" s="73">
        <f t="shared" si="1"/>
        <v>1590.6000000000001</v>
      </c>
      <c r="I50" s="71">
        <f>I49</f>
        <v>39580</v>
      </c>
      <c r="J50" s="66">
        <f t="shared" si="3"/>
        <v>57232680</v>
      </c>
      <c r="K50" s="92">
        <f t="shared" si="4"/>
        <v>61811294</v>
      </c>
      <c r="L50" s="93">
        <f t="shared" si="5"/>
        <v>154500</v>
      </c>
      <c r="M50" s="94">
        <f t="shared" si="6"/>
        <v>5567100.0000000009</v>
      </c>
      <c r="O50"/>
      <c r="P50"/>
      <c r="R50"/>
    </row>
    <row r="51" spans="1:18" s="1" customFormat="1" x14ac:dyDescent="0.25">
      <c r="A51" s="71">
        <v>50</v>
      </c>
      <c r="B51" s="74">
        <v>1101</v>
      </c>
      <c r="C51" s="74">
        <v>11</v>
      </c>
      <c r="D51" s="74" t="s">
        <v>30</v>
      </c>
      <c r="E51" s="74">
        <v>1961</v>
      </c>
      <c r="F51" s="74">
        <v>236</v>
      </c>
      <c r="G51" s="74">
        <f t="shared" si="0"/>
        <v>2197</v>
      </c>
      <c r="H51" s="73">
        <f t="shared" si="1"/>
        <v>2416.7000000000003</v>
      </c>
      <c r="I51" s="71">
        <f>I50+120</f>
        <v>39700</v>
      </c>
      <c r="J51" s="66">
        <f t="shared" si="3"/>
        <v>87220900</v>
      </c>
      <c r="K51" s="92">
        <f t="shared" si="4"/>
        <v>94198572</v>
      </c>
      <c r="L51" s="93">
        <f t="shared" si="5"/>
        <v>235500</v>
      </c>
      <c r="M51" s="94">
        <f t="shared" si="6"/>
        <v>8458450.0000000019</v>
      </c>
      <c r="O51"/>
      <c r="P51"/>
      <c r="R51"/>
    </row>
    <row r="52" spans="1:18" s="1" customFormat="1" x14ac:dyDescent="0.25">
      <c r="A52" s="71">
        <v>51</v>
      </c>
      <c r="B52" s="74">
        <v>1102</v>
      </c>
      <c r="C52" s="74">
        <v>11</v>
      </c>
      <c r="D52" s="74" t="s">
        <v>11</v>
      </c>
      <c r="E52" s="74">
        <v>1251</v>
      </c>
      <c r="F52" s="74">
        <v>81</v>
      </c>
      <c r="G52" s="74">
        <f t="shared" si="0"/>
        <v>1332</v>
      </c>
      <c r="H52" s="73">
        <f t="shared" si="1"/>
        <v>1465.2</v>
      </c>
      <c r="I52" s="71">
        <f t="shared" ref="I52:I54" si="15">I51</f>
        <v>39700</v>
      </c>
      <c r="J52" s="66">
        <f t="shared" si="3"/>
        <v>52880400</v>
      </c>
      <c r="K52" s="92">
        <f t="shared" si="4"/>
        <v>57110832</v>
      </c>
      <c r="L52" s="93">
        <f t="shared" si="5"/>
        <v>143000</v>
      </c>
      <c r="M52" s="94">
        <f t="shared" si="6"/>
        <v>5128200</v>
      </c>
      <c r="O52"/>
      <c r="P52"/>
      <c r="R52"/>
    </row>
    <row r="53" spans="1:18" s="1" customFormat="1" x14ac:dyDescent="0.25">
      <c r="A53" s="71">
        <v>52</v>
      </c>
      <c r="B53" s="74">
        <v>1103</v>
      </c>
      <c r="C53" s="74">
        <v>11</v>
      </c>
      <c r="D53" s="74" t="s">
        <v>11</v>
      </c>
      <c r="E53" s="74">
        <v>1251</v>
      </c>
      <c r="F53" s="74">
        <v>81</v>
      </c>
      <c r="G53" s="74">
        <f t="shared" si="0"/>
        <v>1332</v>
      </c>
      <c r="H53" s="73">
        <f t="shared" si="1"/>
        <v>1465.2</v>
      </c>
      <c r="I53" s="71">
        <f t="shared" si="15"/>
        <v>39700</v>
      </c>
      <c r="J53" s="66">
        <f t="shared" si="3"/>
        <v>52880400</v>
      </c>
      <c r="K53" s="92">
        <f t="shared" si="4"/>
        <v>57110832</v>
      </c>
      <c r="L53" s="93">
        <f t="shared" si="5"/>
        <v>143000</v>
      </c>
      <c r="M53" s="94">
        <f t="shared" si="6"/>
        <v>5128200</v>
      </c>
      <c r="O53"/>
      <c r="P53"/>
      <c r="R53"/>
    </row>
    <row r="54" spans="1:18" s="1" customFormat="1" x14ac:dyDescent="0.25">
      <c r="A54" s="71">
        <v>53</v>
      </c>
      <c r="B54" s="74">
        <v>1104</v>
      </c>
      <c r="C54" s="74">
        <v>11</v>
      </c>
      <c r="D54" s="74" t="s">
        <v>11</v>
      </c>
      <c r="E54" s="74">
        <v>1288</v>
      </c>
      <c r="F54" s="74">
        <v>113</v>
      </c>
      <c r="G54" s="74">
        <f t="shared" si="0"/>
        <v>1401</v>
      </c>
      <c r="H54" s="73">
        <f t="shared" si="1"/>
        <v>1541.1000000000001</v>
      </c>
      <c r="I54" s="71">
        <f t="shared" si="15"/>
        <v>39700</v>
      </c>
      <c r="J54" s="66">
        <f t="shared" si="3"/>
        <v>55619700</v>
      </c>
      <c r="K54" s="92">
        <f t="shared" si="4"/>
        <v>60069276</v>
      </c>
      <c r="L54" s="93">
        <f t="shared" si="5"/>
        <v>150000</v>
      </c>
      <c r="M54" s="94">
        <f t="shared" si="6"/>
        <v>5393850.0000000009</v>
      </c>
      <c r="O54"/>
      <c r="P54"/>
      <c r="R54"/>
    </row>
    <row r="55" spans="1:18" s="1" customFormat="1" x14ac:dyDescent="0.25">
      <c r="A55" s="71">
        <v>54</v>
      </c>
      <c r="B55" s="74">
        <v>1105</v>
      </c>
      <c r="C55" s="74">
        <v>11</v>
      </c>
      <c r="D55" s="74" t="s">
        <v>11</v>
      </c>
      <c r="E55" s="74">
        <v>1328</v>
      </c>
      <c r="F55" s="74">
        <v>118</v>
      </c>
      <c r="G55" s="74">
        <f t="shared" si="0"/>
        <v>1446</v>
      </c>
      <c r="H55" s="73">
        <f t="shared" si="1"/>
        <v>1590.6000000000001</v>
      </c>
      <c r="I55" s="71">
        <f>I54</f>
        <v>39700</v>
      </c>
      <c r="J55" s="66">
        <f t="shared" si="3"/>
        <v>57406200</v>
      </c>
      <c r="K55" s="92">
        <f t="shared" si="4"/>
        <v>61998696</v>
      </c>
      <c r="L55" s="93">
        <f t="shared" si="5"/>
        <v>155000</v>
      </c>
      <c r="M55" s="94">
        <f t="shared" si="6"/>
        <v>5567100.0000000009</v>
      </c>
      <c r="O55"/>
      <c r="P55"/>
      <c r="R55"/>
    </row>
    <row r="56" spans="1:18" s="1" customFormat="1" x14ac:dyDescent="0.25">
      <c r="A56" s="71">
        <v>55</v>
      </c>
      <c r="B56" s="74">
        <v>1202</v>
      </c>
      <c r="C56" s="74">
        <v>12</v>
      </c>
      <c r="D56" s="74" t="s">
        <v>11</v>
      </c>
      <c r="E56" s="74">
        <v>1251</v>
      </c>
      <c r="F56" s="74">
        <v>81</v>
      </c>
      <c r="G56" s="74">
        <f t="shared" si="0"/>
        <v>1332</v>
      </c>
      <c r="H56" s="73">
        <f t="shared" si="1"/>
        <v>1465.2</v>
      </c>
      <c r="I56" s="71">
        <f>I55+120</f>
        <v>39820</v>
      </c>
      <c r="J56" s="66">
        <f t="shared" si="3"/>
        <v>53040240</v>
      </c>
      <c r="K56" s="92">
        <f t="shared" si="4"/>
        <v>57283459</v>
      </c>
      <c r="L56" s="93">
        <f t="shared" si="5"/>
        <v>143000</v>
      </c>
      <c r="M56" s="94">
        <f t="shared" si="6"/>
        <v>5128200</v>
      </c>
      <c r="O56"/>
      <c r="P56"/>
      <c r="R56"/>
    </row>
    <row r="57" spans="1:18" s="1" customFormat="1" x14ac:dyDescent="0.25">
      <c r="A57" s="71">
        <v>56</v>
      </c>
      <c r="B57" s="74">
        <v>1203</v>
      </c>
      <c r="C57" s="74">
        <v>12</v>
      </c>
      <c r="D57" s="74" t="s">
        <v>11</v>
      </c>
      <c r="E57" s="74">
        <v>1251</v>
      </c>
      <c r="F57" s="74">
        <v>81</v>
      </c>
      <c r="G57" s="74">
        <f t="shared" si="0"/>
        <v>1332</v>
      </c>
      <c r="H57" s="73">
        <f t="shared" si="1"/>
        <v>1465.2</v>
      </c>
      <c r="I57" s="71">
        <f t="shared" ref="I57:I59" si="16">I56</f>
        <v>39820</v>
      </c>
      <c r="J57" s="66">
        <f t="shared" si="3"/>
        <v>53040240</v>
      </c>
      <c r="K57" s="92">
        <f t="shared" si="4"/>
        <v>57283459</v>
      </c>
      <c r="L57" s="93">
        <f t="shared" si="5"/>
        <v>143000</v>
      </c>
      <c r="M57" s="94">
        <f t="shared" si="6"/>
        <v>5128200</v>
      </c>
      <c r="O57"/>
      <c r="P57"/>
      <c r="R57"/>
    </row>
    <row r="58" spans="1:18" s="1" customFormat="1" x14ac:dyDescent="0.25">
      <c r="A58" s="71">
        <v>57</v>
      </c>
      <c r="B58" s="74">
        <v>1204</v>
      </c>
      <c r="C58" s="74">
        <v>12</v>
      </c>
      <c r="D58" s="74" t="s">
        <v>11</v>
      </c>
      <c r="E58" s="74">
        <v>1288</v>
      </c>
      <c r="F58" s="74">
        <v>113</v>
      </c>
      <c r="G58" s="74">
        <f t="shared" si="0"/>
        <v>1401</v>
      </c>
      <c r="H58" s="73">
        <f t="shared" si="1"/>
        <v>1541.1000000000001</v>
      </c>
      <c r="I58" s="71">
        <f t="shared" si="16"/>
        <v>39820</v>
      </c>
      <c r="J58" s="66">
        <f t="shared" si="3"/>
        <v>55787820</v>
      </c>
      <c r="K58" s="92">
        <f t="shared" si="4"/>
        <v>60250846</v>
      </c>
      <c r="L58" s="93">
        <f t="shared" si="5"/>
        <v>150500</v>
      </c>
      <c r="M58" s="94">
        <f t="shared" si="6"/>
        <v>5393850.0000000009</v>
      </c>
      <c r="O58"/>
      <c r="P58"/>
      <c r="R58"/>
    </row>
    <row r="59" spans="1:18" s="1" customFormat="1" x14ac:dyDescent="0.25">
      <c r="A59" s="71">
        <v>58</v>
      </c>
      <c r="B59" s="74">
        <v>1205</v>
      </c>
      <c r="C59" s="74">
        <v>12</v>
      </c>
      <c r="D59" s="74" t="s">
        <v>11</v>
      </c>
      <c r="E59" s="74">
        <v>1328</v>
      </c>
      <c r="F59" s="74">
        <v>118</v>
      </c>
      <c r="G59" s="74">
        <f t="shared" si="0"/>
        <v>1446</v>
      </c>
      <c r="H59" s="73">
        <f t="shared" si="1"/>
        <v>1590.6000000000001</v>
      </c>
      <c r="I59" s="71">
        <f t="shared" si="16"/>
        <v>39820</v>
      </c>
      <c r="J59" s="66">
        <f t="shared" si="3"/>
        <v>57579720</v>
      </c>
      <c r="K59" s="92">
        <f t="shared" si="4"/>
        <v>62186098</v>
      </c>
      <c r="L59" s="93">
        <f t="shared" si="5"/>
        <v>155500</v>
      </c>
      <c r="M59" s="94">
        <f t="shared" si="6"/>
        <v>5567100.0000000009</v>
      </c>
      <c r="O59"/>
      <c r="P59"/>
      <c r="R59"/>
    </row>
    <row r="60" spans="1:18" s="1" customFormat="1" x14ac:dyDescent="0.25">
      <c r="A60" s="71">
        <v>59</v>
      </c>
      <c r="B60" s="74">
        <v>1301</v>
      </c>
      <c r="C60" s="74">
        <v>13</v>
      </c>
      <c r="D60" s="74" t="s">
        <v>30</v>
      </c>
      <c r="E60" s="74">
        <v>1961</v>
      </c>
      <c r="F60" s="74">
        <v>236</v>
      </c>
      <c r="G60" s="74">
        <f t="shared" si="0"/>
        <v>2197</v>
      </c>
      <c r="H60" s="73">
        <f t="shared" si="1"/>
        <v>2416.7000000000003</v>
      </c>
      <c r="I60" s="71">
        <f>I59+120</f>
        <v>39940</v>
      </c>
      <c r="J60" s="66">
        <f t="shared" si="3"/>
        <v>87748180</v>
      </c>
      <c r="K60" s="92">
        <f t="shared" si="4"/>
        <v>94768034</v>
      </c>
      <c r="L60" s="93">
        <f t="shared" si="5"/>
        <v>237000</v>
      </c>
      <c r="M60" s="94">
        <f t="shared" si="6"/>
        <v>8458450.0000000019</v>
      </c>
      <c r="O60"/>
      <c r="P60"/>
      <c r="R60"/>
    </row>
    <row r="61" spans="1:18" s="1" customFormat="1" x14ac:dyDescent="0.25">
      <c r="A61" s="71">
        <v>60</v>
      </c>
      <c r="B61" s="74">
        <v>1302</v>
      </c>
      <c r="C61" s="74">
        <v>13</v>
      </c>
      <c r="D61" s="74" t="s">
        <v>11</v>
      </c>
      <c r="E61" s="74">
        <v>1251</v>
      </c>
      <c r="F61" s="74">
        <v>81</v>
      </c>
      <c r="G61" s="74">
        <f t="shared" si="0"/>
        <v>1332</v>
      </c>
      <c r="H61" s="73">
        <f t="shared" si="1"/>
        <v>1465.2</v>
      </c>
      <c r="I61" s="71">
        <f t="shared" ref="I61:I63" si="17">I60</f>
        <v>39940</v>
      </c>
      <c r="J61" s="66">
        <f t="shared" si="3"/>
        <v>53200080</v>
      </c>
      <c r="K61" s="92">
        <f t="shared" si="4"/>
        <v>57456086</v>
      </c>
      <c r="L61" s="93">
        <f t="shared" si="5"/>
        <v>143500</v>
      </c>
      <c r="M61" s="94">
        <f t="shared" si="6"/>
        <v>5128200</v>
      </c>
      <c r="O61"/>
      <c r="P61"/>
      <c r="R61"/>
    </row>
    <row r="62" spans="1:18" s="1" customFormat="1" x14ac:dyDescent="0.25">
      <c r="A62" s="71">
        <v>61</v>
      </c>
      <c r="B62" s="74">
        <v>1303</v>
      </c>
      <c r="C62" s="74">
        <v>13</v>
      </c>
      <c r="D62" s="74" t="s">
        <v>11</v>
      </c>
      <c r="E62" s="74">
        <v>1251</v>
      </c>
      <c r="F62" s="74">
        <v>81</v>
      </c>
      <c r="G62" s="74">
        <f t="shared" si="0"/>
        <v>1332</v>
      </c>
      <c r="H62" s="73">
        <f t="shared" si="1"/>
        <v>1465.2</v>
      </c>
      <c r="I62" s="71">
        <f t="shared" si="17"/>
        <v>39940</v>
      </c>
      <c r="J62" s="66">
        <f t="shared" si="3"/>
        <v>53200080</v>
      </c>
      <c r="K62" s="92">
        <f t="shared" si="4"/>
        <v>57456086</v>
      </c>
      <c r="L62" s="93">
        <f t="shared" si="5"/>
        <v>143500</v>
      </c>
      <c r="M62" s="94">
        <f t="shared" si="6"/>
        <v>5128200</v>
      </c>
      <c r="O62"/>
      <c r="P62"/>
      <c r="R62"/>
    </row>
    <row r="63" spans="1:18" s="1" customFormat="1" x14ac:dyDescent="0.25">
      <c r="A63" s="71">
        <v>62</v>
      </c>
      <c r="B63" s="74">
        <v>1304</v>
      </c>
      <c r="C63" s="74">
        <v>13</v>
      </c>
      <c r="D63" s="74" t="s">
        <v>11</v>
      </c>
      <c r="E63" s="74">
        <v>1288</v>
      </c>
      <c r="F63" s="74">
        <v>113</v>
      </c>
      <c r="G63" s="74">
        <f t="shared" si="0"/>
        <v>1401</v>
      </c>
      <c r="H63" s="73">
        <f t="shared" si="1"/>
        <v>1541.1000000000001</v>
      </c>
      <c r="I63" s="71">
        <f t="shared" si="17"/>
        <v>39940</v>
      </c>
      <c r="J63" s="66">
        <f t="shared" si="3"/>
        <v>55955940</v>
      </c>
      <c r="K63" s="92">
        <f t="shared" si="4"/>
        <v>60432415</v>
      </c>
      <c r="L63" s="93">
        <f t="shared" si="5"/>
        <v>151000</v>
      </c>
      <c r="M63" s="94">
        <f t="shared" si="6"/>
        <v>5393850.0000000009</v>
      </c>
      <c r="O63"/>
      <c r="P63"/>
      <c r="R63"/>
    </row>
    <row r="64" spans="1:18" s="1" customFormat="1" x14ac:dyDescent="0.25">
      <c r="A64" s="71">
        <v>63</v>
      </c>
      <c r="B64" s="74">
        <v>1305</v>
      </c>
      <c r="C64" s="74">
        <v>13</v>
      </c>
      <c r="D64" s="74" t="s">
        <v>11</v>
      </c>
      <c r="E64" s="74">
        <v>1328</v>
      </c>
      <c r="F64" s="74">
        <v>118</v>
      </c>
      <c r="G64" s="74">
        <f t="shared" si="0"/>
        <v>1446</v>
      </c>
      <c r="H64" s="73">
        <f t="shared" si="1"/>
        <v>1590.6000000000001</v>
      </c>
      <c r="I64" s="71">
        <f>I63</f>
        <v>39940</v>
      </c>
      <c r="J64" s="66">
        <f t="shared" si="3"/>
        <v>57753240</v>
      </c>
      <c r="K64" s="92">
        <f t="shared" si="4"/>
        <v>62373499</v>
      </c>
      <c r="L64" s="93">
        <f t="shared" si="5"/>
        <v>156000</v>
      </c>
      <c r="M64" s="94">
        <f t="shared" si="6"/>
        <v>5567100.0000000009</v>
      </c>
      <c r="O64"/>
      <c r="P64"/>
      <c r="R64"/>
    </row>
    <row r="65" spans="1:18" s="1" customFormat="1" x14ac:dyDescent="0.25">
      <c r="A65" s="71">
        <v>64</v>
      </c>
      <c r="B65" s="74">
        <v>1401</v>
      </c>
      <c r="C65" s="74">
        <v>14</v>
      </c>
      <c r="D65" s="74" t="s">
        <v>30</v>
      </c>
      <c r="E65" s="74">
        <v>1961</v>
      </c>
      <c r="F65" s="74">
        <v>236</v>
      </c>
      <c r="G65" s="74">
        <f t="shared" si="0"/>
        <v>2197</v>
      </c>
      <c r="H65" s="73">
        <f t="shared" si="1"/>
        <v>2416.7000000000003</v>
      </c>
      <c r="I65" s="71">
        <f>I64+120</f>
        <v>40060</v>
      </c>
      <c r="J65" s="66">
        <f t="shared" si="3"/>
        <v>88011820</v>
      </c>
      <c r="K65" s="92">
        <f t="shared" si="4"/>
        <v>95052766</v>
      </c>
      <c r="L65" s="93">
        <f t="shared" si="5"/>
        <v>237500</v>
      </c>
      <c r="M65" s="94">
        <f t="shared" si="6"/>
        <v>8458450.0000000019</v>
      </c>
      <c r="O65"/>
      <c r="P65"/>
      <c r="R65"/>
    </row>
    <row r="66" spans="1:18" s="1" customFormat="1" x14ac:dyDescent="0.25">
      <c r="A66" s="71">
        <v>65</v>
      </c>
      <c r="B66" s="74">
        <v>1402</v>
      </c>
      <c r="C66" s="74">
        <v>14</v>
      </c>
      <c r="D66" s="74" t="s">
        <v>11</v>
      </c>
      <c r="E66" s="74">
        <v>1251</v>
      </c>
      <c r="F66" s="74">
        <v>81</v>
      </c>
      <c r="G66" s="74">
        <f t="shared" si="0"/>
        <v>1332</v>
      </c>
      <c r="H66" s="73">
        <f t="shared" si="1"/>
        <v>1465.2</v>
      </c>
      <c r="I66" s="71">
        <f t="shared" ref="I66:I68" si="18">I65</f>
        <v>40060</v>
      </c>
      <c r="J66" s="66">
        <f t="shared" si="3"/>
        <v>53359920</v>
      </c>
      <c r="K66" s="92">
        <f t="shared" si="4"/>
        <v>57628714</v>
      </c>
      <c r="L66" s="93">
        <f t="shared" si="5"/>
        <v>144000</v>
      </c>
      <c r="M66" s="94">
        <f t="shared" si="6"/>
        <v>5128200</v>
      </c>
      <c r="O66"/>
      <c r="P66"/>
      <c r="R66"/>
    </row>
    <row r="67" spans="1:18" s="1" customFormat="1" x14ac:dyDescent="0.25">
      <c r="A67" s="71">
        <v>66</v>
      </c>
      <c r="B67" s="74">
        <v>1403</v>
      </c>
      <c r="C67" s="74">
        <v>14</v>
      </c>
      <c r="D67" s="74" t="s">
        <v>11</v>
      </c>
      <c r="E67" s="74">
        <v>1251</v>
      </c>
      <c r="F67" s="74">
        <v>81</v>
      </c>
      <c r="G67" s="74">
        <f t="shared" ref="G67:G128" si="19">E67+F67</f>
        <v>1332</v>
      </c>
      <c r="H67" s="73">
        <f t="shared" ref="H67:H128" si="20">G67*1.1</f>
        <v>1465.2</v>
      </c>
      <c r="I67" s="71">
        <f t="shared" si="18"/>
        <v>40060</v>
      </c>
      <c r="J67" s="66">
        <f t="shared" ref="J67:J128" si="21">G67*I67</f>
        <v>53359920</v>
      </c>
      <c r="K67" s="92">
        <f t="shared" ref="K67:K128" si="22">ROUND(J67*1.08,0)</f>
        <v>57628714</v>
      </c>
      <c r="L67" s="93">
        <f t="shared" ref="L67:L128" si="23">MROUND((K67*0.03/12),500)</f>
        <v>144000</v>
      </c>
      <c r="M67" s="94">
        <f t="shared" ref="M67:M128" si="24">H67*3500</f>
        <v>5128200</v>
      </c>
      <c r="O67"/>
      <c r="P67"/>
      <c r="R67"/>
    </row>
    <row r="68" spans="1:18" s="1" customFormat="1" x14ac:dyDescent="0.25">
      <c r="A68" s="71">
        <v>67</v>
      </c>
      <c r="B68" s="74">
        <v>1404</v>
      </c>
      <c r="C68" s="74">
        <v>14</v>
      </c>
      <c r="D68" s="74" t="s">
        <v>11</v>
      </c>
      <c r="E68" s="74">
        <v>1288</v>
      </c>
      <c r="F68" s="74">
        <v>113</v>
      </c>
      <c r="G68" s="74">
        <f t="shared" si="19"/>
        <v>1401</v>
      </c>
      <c r="H68" s="73">
        <f t="shared" si="20"/>
        <v>1541.1000000000001</v>
      </c>
      <c r="I68" s="71">
        <f t="shared" si="18"/>
        <v>40060</v>
      </c>
      <c r="J68" s="66">
        <f t="shared" si="21"/>
        <v>56124060</v>
      </c>
      <c r="K68" s="92">
        <f t="shared" si="22"/>
        <v>60613985</v>
      </c>
      <c r="L68" s="93">
        <f t="shared" si="23"/>
        <v>151500</v>
      </c>
      <c r="M68" s="94">
        <f t="shared" si="24"/>
        <v>5393850.0000000009</v>
      </c>
      <c r="O68"/>
      <c r="P68"/>
      <c r="R68"/>
    </row>
    <row r="69" spans="1:18" s="1" customFormat="1" x14ac:dyDescent="0.25">
      <c r="A69" s="71">
        <v>68</v>
      </c>
      <c r="B69" s="74">
        <v>1405</v>
      </c>
      <c r="C69" s="74">
        <v>14</v>
      </c>
      <c r="D69" s="74" t="s">
        <v>11</v>
      </c>
      <c r="E69" s="74">
        <v>1328</v>
      </c>
      <c r="F69" s="74">
        <v>118</v>
      </c>
      <c r="G69" s="74">
        <f t="shared" si="19"/>
        <v>1446</v>
      </c>
      <c r="H69" s="73">
        <f t="shared" si="20"/>
        <v>1590.6000000000001</v>
      </c>
      <c r="I69" s="71">
        <f>I68</f>
        <v>40060</v>
      </c>
      <c r="J69" s="66">
        <f t="shared" si="21"/>
        <v>57926760</v>
      </c>
      <c r="K69" s="92">
        <f t="shared" si="22"/>
        <v>62560901</v>
      </c>
      <c r="L69" s="93">
        <f t="shared" si="23"/>
        <v>156500</v>
      </c>
      <c r="M69" s="94">
        <f t="shared" si="24"/>
        <v>5567100.0000000009</v>
      </c>
      <c r="O69"/>
      <c r="P69"/>
      <c r="R69"/>
    </row>
    <row r="70" spans="1:18" s="1" customFormat="1" x14ac:dyDescent="0.25">
      <c r="A70" s="71">
        <v>69</v>
      </c>
      <c r="B70" s="74">
        <v>1501</v>
      </c>
      <c r="C70" s="74">
        <v>15</v>
      </c>
      <c r="D70" s="74" t="s">
        <v>30</v>
      </c>
      <c r="E70" s="74">
        <v>1961</v>
      </c>
      <c r="F70" s="74">
        <v>236</v>
      </c>
      <c r="G70" s="74">
        <f t="shared" si="19"/>
        <v>2197</v>
      </c>
      <c r="H70" s="73">
        <f t="shared" si="20"/>
        <v>2416.7000000000003</v>
      </c>
      <c r="I70" s="71">
        <f>I69+120</f>
        <v>40180</v>
      </c>
      <c r="J70" s="66">
        <f t="shared" si="21"/>
        <v>88275460</v>
      </c>
      <c r="K70" s="92">
        <f t="shared" si="22"/>
        <v>95337497</v>
      </c>
      <c r="L70" s="93">
        <f t="shared" si="23"/>
        <v>238500</v>
      </c>
      <c r="M70" s="94">
        <f t="shared" si="24"/>
        <v>8458450.0000000019</v>
      </c>
      <c r="O70"/>
      <c r="P70"/>
      <c r="R70"/>
    </row>
    <row r="71" spans="1:18" s="1" customFormat="1" x14ac:dyDescent="0.25">
      <c r="A71" s="71">
        <v>70</v>
      </c>
      <c r="B71" s="74">
        <v>1502</v>
      </c>
      <c r="C71" s="74">
        <v>15</v>
      </c>
      <c r="D71" s="74" t="s">
        <v>11</v>
      </c>
      <c r="E71" s="74">
        <v>1251</v>
      </c>
      <c r="F71" s="74">
        <v>81</v>
      </c>
      <c r="G71" s="74">
        <f t="shared" si="19"/>
        <v>1332</v>
      </c>
      <c r="H71" s="73">
        <f t="shared" si="20"/>
        <v>1465.2</v>
      </c>
      <c r="I71" s="71">
        <f t="shared" ref="I71:I73" si="25">I70</f>
        <v>40180</v>
      </c>
      <c r="J71" s="66">
        <f t="shared" si="21"/>
        <v>53519760</v>
      </c>
      <c r="K71" s="92">
        <f t="shared" si="22"/>
        <v>57801341</v>
      </c>
      <c r="L71" s="93">
        <f t="shared" si="23"/>
        <v>144500</v>
      </c>
      <c r="M71" s="94">
        <f t="shared" si="24"/>
        <v>5128200</v>
      </c>
      <c r="O71"/>
      <c r="P71"/>
      <c r="R71"/>
    </row>
    <row r="72" spans="1:18" s="1" customFormat="1" x14ac:dyDescent="0.25">
      <c r="A72" s="71">
        <v>71</v>
      </c>
      <c r="B72" s="74">
        <v>1503</v>
      </c>
      <c r="C72" s="74">
        <v>15</v>
      </c>
      <c r="D72" s="74" t="s">
        <v>11</v>
      </c>
      <c r="E72" s="74">
        <v>1251</v>
      </c>
      <c r="F72" s="74">
        <v>81</v>
      </c>
      <c r="G72" s="74">
        <f t="shared" si="19"/>
        <v>1332</v>
      </c>
      <c r="H72" s="73">
        <f t="shared" si="20"/>
        <v>1465.2</v>
      </c>
      <c r="I72" s="71">
        <f t="shared" si="25"/>
        <v>40180</v>
      </c>
      <c r="J72" s="66">
        <f t="shared" si="21"/>
        <v>53519760</v>
      </c>
      <c r="K72" s="92">
        <f t="shared" si="22"/>
        <v>57801341</v>
      </c>
      <c r="L72" s="93">
        <f t="shared" si="23"/>
        <v>144500</v>
      </c>
      <c r="M72" s="94">
        <f t="shared" si="24"/>
        <v>5128200</v>
      </c>
      <c r="O72"/>
      <c r="P72"/>
      <c r="R72"/>
    </row>
    <row r="73" spans="1:18" s="1" customFormat="1" x14ac:dyDescent="0.25">
      <c r="A73" s="71">
        <v>72</v>
      </c>
      <c r="B73" s="74">
        <v>1504</v>
      </c>
      <c r="C73" s="74">
        <v>15</v>
      </c>
      <c r="D73" s="74" t="s">
        <v>11</v>
      </c>
      <c r="E73" s="74">
        <v>1288</v>
      </c>
      <c r="F73" s="74">
        <v>113</v>
      </c>
      <c r="G73" s="74">
        <f t="shared" si="19"/>
        <v>1401</v>
      </c>
      <c r="H73" s="73">
        <f t="shared" si="20"/>
        <v>1541.1000000000001</v>
      </c>
      <c r="I73" s="71">
        <f t="shared" si="25"/>
        <v>40180</v>
      </c>
      <c r="J73" s="66">
        <f t="shared" si="21"/>
        <v>56292180</v>
      </c>
      <c r="K73" s="92">
        <f t="shared" si="22"/>
        <v>60795554</v>
      </c>
      <c r="L73" s="93">
        <f t="shared" si="23"/>
        <v>152000</v>
      </c>
      <c r="M73" s="94">
        <f t="shared" si="24"/>
        <v>5393850.0000000009</v>
      </c>
      <c r="O73"/>
      <c r="P73"/>
      <c r="R73"/>
    </row>
    <row r="74" spans="1:18" s="1" customFormat="1" x14ac:dyDescent="0.25">
      <c r="A74" s="71">
        <v>73</v>
      </c>
      <c r="B74" s="74">
        <v>1505</v>
      </c>
      <c r="C74" s="74">
        <v>15</v>
      </c>
      <c r="D74" s="74" t="s">
        <v>11</v>
      </c>
      <c r="E74" s="74">
        <v>1328</v>
      </c>
      <c r="F74" s="74">
        <v>118</v>
      </c>
      <c r="G74" s="74">
        <f t="shared" si="19"/>
        <v>1446</v>
      </c>
      <c r="H74" s="73">
        <f t="shared" si="20"/>
        <v>1590.6000000000001</v>
      </c>
      <c r="I74" s="71">
        <f>I73</f>
        <v>40180</v>
      </c>
      <c r="J74" s="66">
        <f t="shared" si="21"/>
        <v>58100280</v>
      </c>
      <c r="K74" s="92">
        <f t="shared" si="22"/>
        <v>62748302</v>
      </c>
      <c r="L74" s="93">
        <f t="shared" si="23"/>
        <v>157000</v>
      </c>
      <c r="M74" s="94">
        <f t="shared" si="24"/>
        <v>5567100.0000000009</v>
      </c>
      <c r="O74"/>
      <c r="P74"/>
      <c r="R74"/>
    </row>
    <row r="75" spans="1:18" s="1" customFormat="1" x14ac:dyDescent="0.25">
      <c r="A75" s="71">
        <v>74</v>
      </c>
      <c r="B75" s="74">
        <v>1601</v>
      </c>
      <c r="C75" s="74">
        <v>16</v>
      </c>
      <c r="D75" s="74" t="s">
        <v>30</v>
      </c>
      <c r="E75" s="74">
        <v>1961</v>
      </c>
      <c r="F75" s="74">
        <v>236</v>
      </c>
      <c r="G75" s="74">
        <f t="shared" si="19"/>
        <v>2197</v>
      </c>
      <c r="H75" s="73">
        <f t="shared" si="20"/>
        <v>2416.7000000000003</v>
      </c>
      <c r="I75" s="71">
        <f>I74+120</f>
        <v>40300</v>
      </c>
      <c r="J75" s="66">
        <f t="shared" si="21"/>
        <v>88539100</v>
      </c>
      <c r="K75" s="92">
        <f t="shared" si="22"/>
        <v>95622228</v>
      </c>
      <c r="L75" s="93">
        <f t="shared" si="23"/>
        <v>239000</v>
      </c>
      <c r="M75" s="94">
        <f t="shared" si="24"/>
        <v>8458450.0000000019</v>
      </c>
      <c r="O75"/>
      <c r="P75"/>
      <c r="R75"/>
    </row>
    <row r="76" spans="1:18" s="1" customFormat="1" x14ac:dyDescent="0.25">
      <c r="A76" s="71">
        <v>75</v>
      </c>
      <c r="B76" s="74">
        <v>1602</v>
      </c>
      <c r="C76" s="74">
        <v>16</v>
      </c>
      <c r="D76" s="74" t="s">
        <v>11</v>
      </c>
      <c r="E76" s="74">
        <v>1251</v>
      </c>
      <c r="F76" s="74">
        <v>81</v>
      </c>
      <c r="G76" s="74">
        <f t="shared" si="19"/>
        <v>1332</v>
      </c>
      <c r="H76" s="73">
        <f t="shared" si="20"/>
        <v>1465.2</v>
      </c>
      <c r="I76" s="71">
        <f t="shared" ref="I76:I78" si="26">I75</f>
        <v>40300</v>
      </c>
      <c r="J76" s="66">
        <f t="shared" si="21"/>
        <v>53679600</v>
      </c>
      <c r="K76" s="92">
        <f t="shared" si="22"/>
        <v>57973968</v>
      </c>
      <c r="L76" s="93">
        <f t="shared" si="23"/>
        <v>145000</v>
      </c>
      <c r="M76" s="94">
        <f t="shared" si="24"/>
        <v>5128200</v>
      </c>
      <c r="O76"/>
      <c r="P76"/>
      <c r="R76"/>
    </row>
    <row r="77" spans="1:18" s="1" customFormat="1" x14ac:dyDescent="0.25">
      <c r="A77" s="71">
        <v>76</v>
      </c>
      <c r="B77" s="74">
        <v>1603</v>
      </c>
      <c r="C77" s="74">
        <v>16</v>
      </c>
      <c r="D77" s="74" t="s">
        <v>11</v>
      </c>
      <c r="E77" s="74">
        <v>1251</v>
      </c>
      <c r="F77" s="74">
        <v>81</v>
      </c>
      <c r="G77" s="74">
        <f t="shared" si="19"/>
        <v>1332</v>
      </c>
      <c r="H77" s="73">
        <f t="shared" si="20"/>
        <v>1465.2</v>
      </c>
      <c r="I77" s="71">
        <f t="shared" si="26"/>
        <v>40300</v>
      </c>
      <c r="J77" s="66">
        <f t="shared" si="21"/>
        <v>53679600</v>
      </c>
      <c r="K77" s="92">
        <f t="shared" si="22"/>
        <v>57973968</v>
      </c>
      <c r="L77" s="93">
        <f t="shared" si="23"/>
        <v>145000</v>
      </c>
      <c r="M77" s="94">
        <f t="shared" si="24"/>
        <v>5128200</v>
      </c>
      <c r="O77"/>
      <c r="P77"/>
      <c r="R77"/>
    </row>
    <row r="78" spans="1:18" s="1" customFormat="1" x14ac:dyDescent="0.25">
      <c r="A78" s="71">
        <v>77</v>
      </c>
      <c r="B78" s="74">
        <v>1604</v>
      </c>
      <c r="C78" s="74">
        <v>16</v>
      </c>
      <c r="D78" s="74" t="s">
        <v>11</v>
      </c>
      <c r="E78" s="74">
        <v>1288</v>
      </c>
      <c r="F78" s="74">
        <v>113</v>
      </c>
      <c r="G78" s="74">
        <f t="shared" si="19"/>
        <v>1401</v>
      </c>
      <c r="H78" s="73">
        <f t="shared" si="20"/>
        <v>1541.1000000000001</v>
      </c>
      <c r="I78" s="71">
        <f t="shared" si="26"/>
        <v>40300</v>
      </c>
      <c r="J78" s="66">
        <f t="shared" si="21"/>
        <v>56460300</v>
      </c>
      <c r="K78" s="92">
        <f t="shared" si="22"/>
        <v>60977124</v>
      </c>
      <c r="L78" s="93">
        <f t="shared" si="23"/>
        <v>152500</v>
      </c>
      <c r="M78" s="94">
        <f t="shared" si="24"/>
        <v>5393850.0000000009</v>
      </c>
      <c r="O78"/>
      <c r="P78"/>
      <c r="R78"/>
    </row>
    <row r="79" spans="1:18" s="1" customFormat="1" x14ac:dyDescent="0.25">
      <c r="A79" s="71">
        <v>78</v>
      </c>
      <c r="B79" s="74">
        <v>1605</v>
      </c>
      <c r="C79" s="74">
        <v>16</v>
      </c>
      <c r="D79" s="74" t="s">
        <v>11</v>
      </c>
      <c r="E79" s="74">
        <v>1328</v>
      </c>
      <c r="F79" s="74">
        <v>118</v>
      </c>
      <c r="G79" s="74">
        <f t="shared" si="19"/>
        <v>1446</v>
      </c>
      <c r="H79" s="73">
        <f t="shared" si="20"/>
        <v>1590.6000000000001</v>
      </c>
      <c r="I79" s="71">
        <f>I78</f>
        <v>40300</v>
      </c>
      <c r="J79" s="66">
        <f t="shared" si="21"/>
        <v>58273800</v>
      </c>
      <c r="K79" s="92">
        <f t="shared" si="22"/>
        <v>62935704</v>
      </c>
      <c r="L79" s="93">
        <f t="shared" si="23"/>
        <v>157500</v>
      </c>
      <c r="M79" s="94">
        <f t="shared" si="24"/>
        <v>5567100.0000000009</v>
      </c>
      <c r="O79"/>
      <c r="P79"/>
      <c r="R79"/>
    </row>
    <row r="80" spans="1:18" s="1" customFormat="1" x14ac:dyDescent="0.25">
      <c r="A80" s="71">
        <v>79</v>
      </c>
      <c r="B80" s="74">
        <v>1701</v>
      </c>
      <c r="C80" s="74">
        <v>17</v>
      </c>
      <c r="D80" s="74" t="s">
        <v>30</v>
      </c>
      <c r="E80" s="74">
        <v>1961</v>
      </c>
      <c r="F80" s="74">
        <v>236</v>
      </c>
      <c r="G80" s="74">
        <f t="shared" si="19"/>
        <v>2197</v>
      </c>
      <c r="H80" s="73">
        <f t="shared" si="20"/>
        <v>2416.7000000000003</v>
      </c>
      <c r="I80" s="71">
        <f>I79+120</f>
        <v>40420</v>
      </c>
      <c r="J80" s="66">
        <f t="shared" si="21"/>
        <v>88802740</v>
      </c>
      <c r="K80" s="92">
        <f t="shared" si="22"/>
        <v>95906959</v>
      </c>
      <c r="L80" s="93">
        <f t="shared" si="23"/>
        <v>240000</v>
      </c>
      <c r="M80" s="94">
        <f t="shared" si="24"/>
        <v>8458450.0000000019</v>
      </c>
      <c r="O80"/>
      <c r="P80"/>
      <c r="R80"/>
    </row>
    <row r="81" spans="1:18" s="1" customFormat="1" x14ac:dyDescent="0.25">
      <c r="A81" s="71">
        <v>80</v>
      </c>
      <c r="B81" s="74">
        <v>1702</v>
      </c>
      <c r="C81" s="74">
        <v>17</v>
      </c>
      <c r="D81" s="74" t="s">
        <v>11</v>
      </c>
      <c r="E81" s="74">
        <v>1251</v>
      </c>
      <c r="F81" s="74">
        <v>81</v>
      </c>
      <c r="G81" s="74">
        <f t="shared" si="19"/>
        <v>1332</v>
      </c>
      <c r="H81" s="73">
        <f t="shared" si="20"/>
        <v>1465.2</v>
      </c>
      <c r="I81" s="71">
        <f t="shared" ref="I81:I83" si="27">I80</f>
        <v>40420</v>
      </c>
      <c r="J81" s="66">
        <f t="shared" si="21"/>
        <v>53839440</v>
      </c>
      <c r="K81" s="92">
        <f t="shared" si="22"/>
        <v>58146595</v>
      </c>
      <c r="L81" s="93">
        <f t="shared" si="23"/>
        <v>145500</v>
      </c>
      <c r="M81" s="94">
        <f t="shared" si="24"/>
        <v>5128200</v>
      </c>
      <c r="O81"/>
      <c r="P81"/>
      <c r="R81"/>
    </row>
    <row r="82" spans="1:18" s="1" customFormat="1" x14ac:dyDescent="0.25">
      <c r="A82" s="71">
        <v>81</v>
      </c>
      <c r="B82" s="74">
        <v>1703</v>
      </c>
      <c r="C82" s="74">
        <v>17</v>
      </c>
      <c r="D82" s="74" t="s">
        <v>11</v>
      </c>
      <c r="E82" s="74">
        <v>1251</v>
      </c>
      <c r="F82" s="74">
        <v>81</v>
      </c>
      <c r="G82" s="74">
        <f t="shared" si="19"/>
        <v>1332</v>
      </c>
      <c r="H82" s="73">
        <f t="shared" si="20"/>
        <v>1465.2</v>
      </c>
      <c r="I82" s="71">
        <f t="shared" si="27"/>
        <v>40420</v>
      </c>
      <c r="J82" s="66">
        <f t="shared" si="21"/>
        <v>53839440</v>
      </c>
      <c r="K82" s="92">
        <f t="shared" si="22"/>
        <v>58146595</v>
      </c>
      <c r="L82" s="93">
        <f t="shared" si="23"/>
        <v>145500</v>
      </c>
      <c r="M82" s="94">
        <f t="shared" si="24"/>
        <v>5128200</v>
      </c>
      <c r="O82"/>
      <c r="P82"/>
      <c r="R82"/>
    </row>
    <row r="83" spans="1:18" s="1" customFormat="1" x14ac:dyDescent="0.25">
      <c r="A83" s="71">
        <v>82</v>
      </c>
      <c r="B83" s="74">
        <v>1704</v>
      </c>
      <c r="C83" s="74">
        <v>17</v>
      </c>
      <c r="D83" s="74" t="s">
        <v>11</v>
      </c>
      <c r="E83" s="74">
        <v>1288</v>
      </c>
      <c r="F83" s="74">
        <v>113</v>
      </c>
      <c r="G83" s="74">
        <f t="shared" si="19"/>
        <v>1401</v>
      </c>
      <c r="H83" s="73">
        <f t="shared" si="20"/>
        <v>1541.1000000000001</v>
      </c>
      <c r="I83" s="71">
        <f t="shared" si="27"/>
        <v>40420</v>
      </c>
      <c r="J83" s="66">
        <f t="shared" si="21"/>
        <v>56628420</v>
      </c>
      <c r="K83" s="92">
        <f t="shared" si="22"/>
        <v>61158694</v>
      </c>
      <c r="L83" s="93">
        <f t="shared" si="23"/>
        <v>153000</v>
      </c>
      <c r="M83" s="94">
        <f t="shared" si="24"/>
        <v>5393850.0000000009</v>
      </c>
      <c r="O83"/>
      <c r="P83"/>
      <c r="R83"/>
    </row>
    <row r="84" spans="1:18" s="1" customFormat="1" x14ac:dyDescent="0.25">
      <c r="A84" s="71">
        <v>83</v>
      </c>
      <c r="B84" s="74">
        <v>1705</v>
      </c>
      <c r="C84" s="74">
        <v>17</v>
      </c>
      <c r="D84" s="74" t="s">
        <v>11</v>
      </c>
      <c r="E84" s="74">
        <v>1328</v>
      </c>
      <c r="F84" s="74">
        <v>118</v>
      </c>
      <c r="G84" s="74">
        <f t="shared" si="19"/>
        <v>1446</v>
      </c>
      <c r="H84" s="73">
        <f t="shared" si="20"/>
        <v>1590.6000000000001</v>
      </c>
      <c r="I84" s="71">
        <f>I83</f>
        <v>40420</v>
      </c>
      <c r="J84" s="66">
        <f t="shared" si="21"/>
        <v>58447320</v>
      </c>
      <c r="K84" s="92">
        <f t="shared" si="22"/>
        <v>63123106</v>
      </c>
      <c r="L84" s="93">
        <f t="shared" si="23"/>
        <v>158000</v>
      </c>
      <c r="M84" s="94">
        <f t="shared" si="24"/>
        <v>5567100.0000000009</v>
      </c>
      <c r="O84"/>
      <c r="P84"/>
      <c r="R84"/>
    </row>
    <row r="85" spans="1:18" s="1" customFormat="1" x14ac:dyDescent="0.25">
      <c r="A85" s="71">
        <v>84</v>
      </c>
      <c r="B85" s="74">
        <v>1801</v>
      </c>
      <c r="C85" s="74">
        <v>18</v>
      </c>
      <c r="D85" s="74" t="s">
        <v>30</v>
      </c>
      <c r="E85" s="74">
        <v>1961</v>
      </c>
      <c r="F85" s="74">
        <v>236</v>
      </c>
      <c r="G85" s="74">
        <f t="shared" si="19"/>
        <v>2197</v>
      </c>
      <c r="H85" s="73">
        <f t="shared" si="20"/>
        <v>2416.7000000000003</v>
      </c>
      <c r="I85" s="71">
        <f>I84+120</f>
        <v>40540</v>
      </c>
      <c r="J85" s="66">
        <f t="shared" si="21"/>
        <v>89066380</v>
      </c>
      <c r="K85" s="92">
        <f t="shared" si="22"/>
        <v>96191690</v>
      </c>
      <c r="L85" s="93">
        <f t="shared" si="23"/>
        <v>240500</v>
      </c>
      <c r="M85" s="94">
        <f t="shared" si="24"/>
        <v>8458450.0000000019</v>
      </c>
      <c r="O85"/>
      <c r="P85"/>
      <c r="R85"/>
    </row>
    <row r="86" spans="1:18" s="1" customFormat="1" x14ac:dyDescent="0.25">
      <c r="A86" s="71">
        <v>85</v>
      </c>
      <c r="B86" s="74">
        <v>1802</v>
      </c>
      <c r="C86" s="74">
        <v>18</v>
      </c>
      <c r="D86" s="74" t="s">
        <v>11</v>
      </c>
      <c r="E86" s="74">
        <v>1251</v>
      </c>
      <c r="F86" s="74">
        <v>81</v>
      </c>
      <c r="G86" s="74">
        <f t="shared" si="19"/>
        <v>1332</v>
      </c>
      <c r="H86" s="73">
        <f t="shared" si="20"/>
        <v>1465.2</v>
      </c>
      <c r="I86" s="71">
        <f t="shared" ref="I86:I88" si="28">I85</f>
        <v>40540</v>
      </c>
      <c r="J86" s="66">
        <f t="shared" si="21"/>
        <v>53999280</v>
      </c>
      <c r="K86" s="92">
        <f t="shared" si="22"/>
        <v>58319222</v>
      </c>
      <c r="L86" s="93">
        <f t="shared" si="23"/>
        <v>146000</v>
      </c>
      <c r="M86" s="94">
        <f t="shared" si="24"/>
        <v>5128200</v>
      </c>
      <c r="O86"/>
      <c r="P86"/>
      <c r="R86"/>
    </row>
    <row r="87" spans="1:18" s="1" customFormat="1" x14ac:dyDescent="0.25">
      <c r="A87" s="71">
        <v>86</v>
      </c>
      <c r="B87" s="74">
        <v>1803</v>
      </c>
      <c r="C87" s="74">
        <v>18</v>
      </c>
      <c r="D87" s="74" t="s">
        <v>11</v>
      </c>
      <c r="E87" s="74">
        <v>1251</v>
      </c>
      <c r="F87" s="74">
        <v>81</v>
      </c>
      <c r="G87" s="74">
        <f t="shared" si="19"/>
        <v>1332</v>
      </c>
      <c r="H87" s="73">
        <f t="shared" si="20"/>
        <v>1465.2</v>
      </c>
      <c r="I87" s="71">
        <f t="shared" si="28"/>
        <v>40540</v>
      </c>
      <c r="J87" s="66">
        <f t="shared" si="21"/>
        <v>53999280</v>
      </c>
      <c r="K87" s="92">
        <f t="shared" si="22"/>
        <v>58319222</v>
      </c>
      <c r="L87" s="93">
        <f t="shared" si="23"/>
        <v>146000</v>
      </c>
      <c r="M87" s="94">
        <f t="shared" si="24"/>
        <v>5128200</v>
      </c>
      <c r="O87"/>
      <c r="P87"/>
      <c r="R87"/>
    </row>
    <row r="88" spans="1:18" s="1" customFormat="1" x14ac:dyDescent="0.25">
      <c r="A88" s="71">
        <v>87</v>
      </c>
      <c r="B88" s="74">
        <v>1804</v>
      </c>
      <c r="C88" s="74">
        <v>18</v>
      </c>
      <c r="D88" s="74" t="s">
        <v>11</v>
      </c>
      <c r="E88" s="74">
        <v>1288</v>
      </c>
      <c r="F88" s="74">
        <v>113</v>
      </c>
      <c r="G88" s="74">
        <f t="shared" si="19"/>
        <v>1401</v>
      </c>
      <c r="H88" s="73">
        <f t="shared" si="20"/>
        <v>1541.1000000000001</v>
      </c>
      <c r="I88" s="71">
        <f t="shared" si="28"/>
        <v>40540</v>
      </c>
      <c r="J88" s="66">
        <f t="shared" si="21"/>
        <v>56796540</v>
      </c>
      <c r="K88" s="92">
        <f t="shared" si="22"/>
        <v>61340263</v>
      </c>
      <c r="L88" s="93">
        <f t="shared" si="23"/>
        <v>153500</v>
      </c>
      <c r="M88" s="94">
        <f t="shared" si="24"/>
        <v>5393850.0000000009</v>
      </c>
      <c r="O88"/>
      <c r="P88"/>
      <c r="R88"/>
    </row>
    <row r="89" spans="1:18" s="1" customFormat="1" x14ac:dyDescent="0.25">
      <c r="A89" s="71">
        <v>88</v>
      </c>
      <c r="B89" s="74">
        <v>1805</v>
      </c>
      <c r="C89" s="74">
        <v>18</v>
      </c>
      <c r="D89" s="74" t="s">
        <v>11</v>
      </c>
      <c r="E89" s="74">
        <v>1328</v>
      </c>
      <c r="F89" s="74">
        <v>118</v>
      </c>
      <c r="G89" s="74">
        <f t="shared" si="19"/>
        <v>1446</v>
      </c>
      <c r="H89" s="73">
        <f t="shared" si="20"/>
        <v>1590.6000000000001</v>
      </c>
      <c r="I89" s="71">
        <f>I88</f>
        <v>40540</v>
      </c>
      <c r="J89" s="66">
        <f t="shared" si="21"/>
        <v>58620840</v>
      </c>
      <c r="K89" s="92">
        <f t="shared" si="22"/>
        <v>63310507</v>
      </c>
      <c r="L89" s="93">
        <f t="shared" si="23"/>
        <v>158500</v>
      </c>
      <c r="M89" s="94">
        <f t="shared" si="24"/>
        <v>5567100.0000000009</v>
      </c>
      <c r="O89"/>
      <c r="P89"/>
      <c r="R89"/>
    </row>
    <row r="90" spans="1:18" s="1" customFormat="1" x14ac:dyDescent="0.25">
      <c r="A90" s="71">
        <v>89</v>
      </c>
      <c r="B90" s="74">
        <v>1902</v>
      </c>
      <c r="C90" s="74">
        <v>19</v>
      </c>
      <c r="D90" s="74" t="s">
        <v>11</v>
      </c>
      <c r="E90" s="74">
        <v>1251</v>
      </c>
      <c r="F90" s="74">
        <v>81</v>
      </c>
      <c r="G90" s="74">
        <f t="shared" si="19"/>
        <v>1332</v>
      </c>
      <c r="H90" s="73">
        <f t="shared" si="20"/>
        <v>1465.2</v>
      </c>
      <c r="I90" s="71">
        <f>I89+120</f>
        <v>40660</v>
      </c>
      <c r="J90" s="66">
        <f t="shared" si="21"/>
        <v>54159120</v>
      </c>
      <c r="K90" s="92">
        <f t="shared" si="22"/>
        <v>58491850</v>
      </c>
      <c r="L90" s="93">
        <f t="shared" si="23"/>
        <v>146000</v>
      </c>
      <c r="M90" s="94">
        <f t="shared" si="24"/>
        <v>5128200</v>
      </c>
      <c r="O90"/>
      <c r="P90"/>
      <c r="R90"/>
    </row>
    <row r="91" spans="1:18" s="1" customFormat="1" x14ac:dyDescent="0.25">
      <c r="A91" s="71">
        <v>90</v>
      </c>
      <c r="B91" s="74">
        <v>1903</v>
      </c>
      <c r="C91" s="74">
        <v>19</v>
      </c>
      <c r="D91" s="74" t="s">
        <v>11</v>
      </c>
      <c r="E91" s="74">
        <v>1251</v>
      </c>
      <c r="F91" s="74">
        <v>81</v>
      </c>
      <c r="G91" s="74">
        <f t="shared" si="19"/>
        <v>1332</v>
      </c>
      <c r="H91" s="73">
        <f t="shared" si="20"/>
        <v>1465.2</v>
      </c>
      <c r="I91" s="71">
        <f t="shared" ref="I91:I93" si="29">I90</f>
        <v>40660</v>
      </c>
      <c r="J91" s="66">
        <f t="shared" si="21"/>
        <v>54159120</v>
      </c>
      <c r="K91" s="92">
        <f t="shared" si="22"/>
        <v>58491850</v>
      </c>
      <c r="L91" s="93">
        <f t="shared" si="23"/>
        <v>146000</v>
      </c>
      <c r="M91" s="94">
        <f t="shared" si="24"/>
        <v>5128200</v>
      </c>
      <c r="O91"/>
      <c r="P91"/>
      <c r="R91"/>
    </row>
    <row r="92" spans="1:18" s="1" customFormat="1" x14ac:dyDescent="0.25">
      <c r="A92" s="71">
        <v>91</v>
      </c>
      <c r="B92" s="74">
        <v>1904</v>
      </c>
      <c r="C92" s="74">
        <v>19</v>
      </c>
      <c r="D92" s="74" t="s">
        <v>11</v>
      </c>
      <c r="E92" s="74">
        <v>1288</v>
      </c>
      <c r="F92" s="74">
        <v>113</v>
      </c>
      <c r="G92" s="74">
        <f t="shared" si="19"/>
        <v>1401</v>
      </c>
      <c r="H92" s="73">
        <f t="shared" si="20"/>
        <v>1541.1000000000001</v>
      </c>
      <c r="I92" s="71">
        <f t="shared" si="29"/>
        <v>40660</v>
      </c>
      <c r="J92" s="66">
        <f t="shared" si="21"/>
        <v>56964660</v>
      </c>
      <c r="K92" s="92">
        <f t="shared" si="22"/>
        <v>61521833</v>
      </c>
      <c r="L92" s="93">
        <f t="shared" si="23"/>
        <v>154000</v>
      </c>
      <c r="M92" s="94">
        <f t="shared" si="24"/>
        <v>5393850.0000000009</v>
      </c>
      <c r="O92"/>
      <c r="P92"/>
      <c r="R92"/>
    </row>
    <row r="93" spans="1:18" s="1" customFormat="1" x14ac:dyDescent="0.25">
      <c r="A93" s="71">
        <v>92</v>
      </c>
      <c r="B93" s="74">
        <v>1905</v>
      </c>
      <c r="C93" s="74">
        <v>19</v>
      </c>
      <c r="D93" s="74" t="s">
        <v>11</v>
      </c>
      <c r="E93" s="74">
        <v>1328</v>
      </c>
      <c r="F93" s="74">
        <v>118</v>
      </c>
      <c r="G93" s="74">
        <f t="shared" si="19"/>
        <v>1446</v>
      </c>
      <c r="H93" s="73">
        <f t="shared" si="20"/>
        <v>1590.6000000000001</v>
      </c>
      <c r="I93" s="71">
        <f t="shared" si="29"/>
        <v>40660</v>
      </c>
      <c r="J93" s="66">
        <f t="shared" si="21"/>
        <v>58794360</v>
      </c>
      <c r="K93" s="92">
        <f t="shared" si="22"/>
        <v>63497909</v>
      </c>
      <c r="L93" s="93">
        <f t="shared" si="23"/>
        <v>158500</v>
      </c>
      <c r="M93" s="94">
        <f t="shared" si="24"/>
        <v>5567100.0000000009</v>
      </c>
      <c r="O93"/>
      <c r="P93"/>
      <c r="R93"/>
    </row>
    <row r="94" spans="1:18" s="1" customFormat="1" x14ac:dyDescent="0.25">
      <c r="A94" s="71">
        <v>93</v>
      </c>
      <c r="B94" s="74">
        <v>2001</v>
      </c>
      <c r="C94" s="74">
        <v>20</v>
      </c>
      <c r="D94" s="74" t="s">
        <v>30</v>
      </c>
      <c r="E94" s="74">
        <v>1961</v>
      </c>
      <c r="F94" s="74">
        <v>236</v>
      </c>
      <c r="G94" s="74">
        <f t="shared" si="19"/>
        <v>2197</v>
      </c>
      <c r="H94" s="73">
        <f t="shared" si="20"/>
        <v>2416.7000000000003</v>
      </c>
      <c r="I94" s="71">
        <f>I93+120</f>
        <v>40780</v>
      </c>
      <c r="J94" s="66">
        <f t="shared" si="21"/>
        <v>89593660</v>
      </c>
      <c r="K94" s="92">
        <f t="shared" si="22"/>
        <v>96761153</v>
      </c>
      <c r="L94" s="93">
        <f t="shared" si="23"/>
        <v>242000</v>
      </c>
      <c r="M94" s="94">
        <f t="shared" si="24"/>
        <v>8458450.0000000019</v>
      </c>
      <c r="O94"/>
      <c r="P94"/>
      <c r="R94"/>
    </row>
    <row r="95" spans="1:18" s="1" customFormat="1" x14ac:dyDescent="0.25">
      <c r="A95" s="71">
        <v>94</v>
      </c>
      <c r="B95" s="74">
        <v>2002</v>
      </c>
      <c r="C95" s="74">
        <v>20</v>
      </c>
      <c r="D95" s="74" t="s">
        <v>11</v>
      </c>
      <c r="E95" s="74">
        <v>1251</v>
      </c>
      <c r="F95" s="74">
        <v>81</v>
      </c>
      <c r="G95" s="74">
        <f t="shared" si="19"/>
        <v>1332</v>
      </c>
      <c r="H95" s="73">
        <f t="shared" si="20"/>
        <v>1465.2</v>
      </c>
      <c r="I95" s="71">
        <f t="shared" ref="I95:I97" si="30">I94</f>
        <v>40780</v>
      </c>
      <c r="J95" s="66">
        <f t="shared" si="21"/>
        <v>54318960</v>
      </c>
      <c r="K95" s="92">
        <f t="shared" si="22"/>
        <v>58664477</v>
      </c>
      <c r="L95" s="93">
        <f t="shared" si="23"/>
        <v>146500</v>
      </c>
      <c r="M95" s="94">
        <f t="shared" si="24"/>
        <v>5128200</v>
      </c>
      <c r="O95"/>
      <c r="P95"/>
      <c r="R95"/>
    </row>
    <row r="96" spans="1:18" s="1" customFormat="1" x14ac:dyDescent="0.25">
      <c r="A96" s="71">
        <v>95</v>
      </c>
      <c r="B96" s="74">
        <v>2003</v>
      </c>
      <c r="C96" s="74">
        <v>20</v>
      </c>
      <c r="D96" s="74" t="s">
        <v>11</v>
      </c>
      <c r="E96" s="74">
        <v>1251</v>
      </c>
      <c r="F96" s="74">
        <v>81</v>
      </c>
      <c r="G96" s="74">
        <f t="shared" si="19"/>
        <v>1332</v>
      </c>
      <c r="H96" s="73">
        <f t="shared" si="20"/>
        <v>1465.2</v>
      </c>
      <c r="I96" s="71">
        <f t="shared" si="30"/>
        <v>40780</v>
      </c>
      <c r="J96" s="66">
        <f t="shared" si="21"/>
        <v>54318960</v>
      </c>
      <c r="K96" s="92">
        <f t="shared" si="22"/>
        <v>58664477</v>
      </c>
      <c r="L96" s="93">
        <f t="shared" si="23"/>
        <v>146500</v>
      </c>
      <c r="M96" s="94">
        <f t="shared" si="24"/>
        <v>5128200</v>
      </c>
      <c r="O96"/>
      <c r="P96"/>
      <c r="R96"/>
    </row>
    <row r="97" spans="1:18" s="1" customFormat="1" x14ac:dyDescent="0.25">
      <c r="A97" s="71">
        <v>96</v>
      </c>
      <c r="B97" s="74">
        <v>2004</v>
      </c>
      <c r="C97" s="74">
        <v>20</v>
      </c>
      <c r="D97" s="74" t="s">
        <v>11</v>
      </c>
      <c r="E97" s="74">
        <v>1288</v>
      </c>
      <c r="F97" s="74">
        <v>113</v>
      </c>
      <c r="G97" s="74">
        <f t="shared" si="19"/>
        <v>1401</v>
      </c>
      <c r="H97" s="73">
        <f t="shared" si="20"/>
        <v>1541.1000000000001</v>
      </c>
      <c r="I97" s="71">
        <f t="shared" si="30"/>
        <v>40780</v>
      </c>
      <c r="J97" s="66">
        <f t="shared" si="21"/>
        <v>57132780</v>
      </c>
      <c r="K97" s="92">
        <f t="shared" si="22"/>
        <v>61703402</v>
      </c>
      <c r="L97" s="93">
        <f t="shared" si="23"/>
        <v>154500</v>
      </c>
      <c r="M97" s="94">
        <f t="shared" si="24"/>
        <v>5393850.0000000009</v>
      </c>
      <c r="O97"/>
      <c r="P97"/>
      <c r="R97"/>
    </row>
    <row r="98" spans="1:18" s="1" customFormat="1" x14ac:dyDescent="0.25">
      <c r="A98" s="71">
        <v>97</v>
      </c>
      <c r="B98" s="74">
        <v>2005</v>
      </c>
      <c r="C98" s="74">
        <v>20</v>
      </c>
      <c r="D98" s="74" t="s">
        <v>11</v>
      </c>
      <c r="E98" s="74">
        <v>1328</v>
      </c>
      <c r="F98" s="74">
        <v>118</v>
      </c>
      <c r="G98" s="74">
        <f t="shared" si="19"/>
        <v>1446</v>
      </c>
      <c r="H98" s="73">
        <f t="shared" si="20"/>
        <v>1590.6000000000001</v>
      </c>
      <c r="I98" s="71">
        <f>I97</f>
        <v>40780</v>
      </c>
      <c r="J98" s="66">
        <f t="shared" si="21"/>
        <v>58967880</v>
      </c>
      <c r="K98" s="92">
        <f t="shared" si="22"/>
        <v>63685310</v>
      </c>
      <c r="L98" s="93">
        <f t="shared" si="23"/>
        <v>159000</v>
      </c>
      <c r="M98" s="94">
        <f t="shared" si="24"/>
        <v>5567100.0000000009</v>
      </c>
      <c r="O98"/>
      <c r="P98"/>
      <c r="R98"/>
    </row>
    <row r="99" spans="1:18" s="1" customFormat="1" x14ac:dyDescent="0.25">
      <c r="A99" s="71">
        <v>98</v>
      </c>
      <c r="B99" s="74">
        <v>2101</v>
      </c>
      <c r="C99" s="74">
        <v>21</v>
      </c>
      <c r="D99" s="74" t="s">
        <v>30</v>
      </c>
      <c r="E99" s="74">
        <v>1961</v>
      </c>
      <c r="F99" s="74">
        <v>236</v>
      </c>
      <c r="G99" s="74">
        <f t="shared" si="19"/>
        <v>2197</v>
      </c>
      <c r="H99" s="73">
        <f t="shared" si="20"/>
        <v>2416.7000000000003</v>
      </c>
      <c r="I99" s="71">
        <f>I98+120</f>
        <v>40900</v>
      </c>
      <c r="J99" s="66">
        <f t="shared" si="21"/>
        <v>89857300</v>
      </c>
      <c r="K99" s="92">
        <f t="shared" si="22"/>
        <v>97045884</v>
      </c>
      <c r="L99" s="93">
        <f t="shared" si="23"/>
        <v>242500</v>
      </c>
      <c r="M99" s="94">
        <f t="shared" si="24"/>
        <v>8458450.0000000019</v>
      </c>
      <c r="O99"/>
      <c r="P99"/>
      <c r="R99"/>
    </row>
    <row r="100" spans="1:18" s="1" customFormat="1" x14ac:dyDescent="0.25">
      <c r="A100" s="71">
        <v>99</v>
      </c>
      <c r="B100" s="74">
        <v>2102</v>
      </c>
      <c r="C100" s="74">
        <v>21</v>
      </c>
      <c r="D100" s="74" t="s">
        <v>11</v>
      </c>
      <c r="E100" s="74">
        <v>1251</v>
      </c>
      <c r="F100" s="74">
        <v>81</v>
      </c>
      <c r="G100" s="74">
        <f t="shared" si="19"/>
        <v>1332</v>
      </c>
      <c r="H100" s="73">
        <f t="shared" si="20"/>
        <v>1465.2</v>
      </c>
      <c r="I100" s="71">
        <f t="shared" ref="I100:I102" si="31">I99</f>
        <v>40900</v>
      </c>
      <c r="J100" s="66">
        <f t="shared" si="21"/>
        <v>54478800</v>
      </c>
      <c r="K100" s="92">
        <f t="shared" si="22"/>
        <v>58837104</v>
      </c>
      <c r="L100" s="93">
        <f t="shared" si="23"/>
        <v>147000</v>
      </c>
      <c r="M100" s="94">
        <f t="shared" si="24"/>
        <v>5128200</v>
      </c>
      <c r="O100"/>
      <c r="P100"/>
      <c r="R100"/>
    </row>
    <row r="101" spans="1:18" s="1" customFormat="1" x14ac:dyDescent="0.25">
      <c r="A101" s="71">
        <v>100</v>
      </c>
      <c r="B101" s="74">
        <v>2103</v>
      </c>
      <c r="C101" s="74">
        <v>21</v>
      </c>
      <c r="D101" s="74" t="s">
        <v>11</v>
      </c>
      <c r="E101" s="74">
        <v>1251</v>
      </c>
      <c r="F101" s="74">
        <v>81</v>
      </c>
      <c r="G101" s="74">
        <f t="shared" si="19"/>
        <v>1332</v>
      </c>
      <c r="H101" s="73">
        <f t="shared" si="20"/>
        <v>1465.2</v>
      </c>
      <c r="I101" s="71">
        <f t="shared" si="31"/>
        <v>40900</v>
      </c>
      <c r="J101" s="66">
        <f t="shared" si="21"/>
        <v>54478800</v>
      </c>
      <c r="K101" s="92">
        <f t="shared" si="22"/>
        <v>58837104</v>
      </c>
      <c r="L101" s="93">
        <f t="shared" si="23"/>
        <v>147000</v>
      </c>
      <c r="M101" s="94">
        <f t="shared" si="24"/>
        <v>5128200</v>
      </c>
      <c r="O101"/>
      <c r="P101"/>
      <c r="R101"/>
    </row>
    <row r="102" spans="1:18" s="1" customFormat="1" x14ac:dyDescent="0.25">
      <c r="A102" s="71">
        <v>101</v>
      </c>
      <c r="B102" s="74">
        <v>2104</v>
      </c>
      <c r="C102" s="74">
        <v>21</v>
      </c>
      <c r="D102" s="74" t="s">
        <v>11</v>
      </c>
      <c r="E102" s="74">
        <v>1288</v>
      </c>
      <c r="F102" s="74">
        <v>113</v>
      </c>
      <c r="G102" s="74">
        <f t="shared" si="19"/>
        <v>1401</v>
      </c>
      <c r="H102" s="73">
        <f t="shared" si="20"/>
        <v>1541.1000000000001</v>
      </c>
      <c r="I102" s="71">
        <f t="shared" si="31"/>
        <v>40900</v>
      </c>
      <c r="J102" s="66">
        <f t="shared" si="21"/>
        <v>57300900</v>
      </c>
      <c r="K102" s="92">
        <f t="shared" si="22"/>
        <v>61884972</v>
      </c>
      <c r="L102" s="93">
        <f t="shared" si="23"/>
        <v>154500</v>
      </c>
      <c r="M102" s="94">
        <f t="shared" si="24"/>
        <v>5393850.0000000009</v>
      </c>
      <c r="O102"/>
      <c r="P102"/>
      <c r="R102"/>
    </row>
    <row r="103" spans="1:18" s="1" customFormat="1" x14ac:dyDescent="0.25">
      <c r="A103" s="71">
        <v>102</v>
      </c>
      <c r="B103" s="74">
        <v>2105</v>
      </c>
      <c r="C103" s="74">
        <v>21</v>
      </c>
      <c r="D103" s="74" t="s">
        <v>11</v>
      </c>
      <c r="E103" s="74">
        <v>1328</v>
      </c>
      <c r="F103" s="74">
        <v>118</v>
      </c>
      <c r="G103" s="74">
        <f t="shared" si="19"/>
        <v>1446</v>
      </c>
      <c r="H103" s="73">
        <f t="shared" si="20"/>
        <v>1590.6000000000001</v>
      </c>
      <c r="I103" s="71">
        <f>I102</f>
        <v>40900</v>
      </c>
      <c r="J103" s="66">
        <f t="shared" si="21"/>
        <v>59141400</v>
      </c>
      <c r="K103" s="92">
        <f t="shared" si="22"/>
        <v>63872712</v>
      </c>
      <c r="L103" s="93">
        <f t="shared" si="23"/>
        <v>159500</v>
      </c>
      <c r="M103" s="94">
        <f t="shared" si="24"/>
        <v>5567100.0000000009</v>
      </c>
      <c r="O103"/>
      <c r="P103"/>
      <c r="R103"/>
    </row>
    <row r="104" spans="1:18" s="1" customFormat="1" x14ac:dyDescent="0.25">
      <c r="A104" s="71">
        <v>103</v>
      </c>
      <c r="B104" s="74">
        <v>2201</v>
      </c>
      <c r="C104" s="74">
        <v>22</v>
      </c>
      <c r="D104" s="74" t="s">
        <v>30</v>
      </c>
      <c r="E104" s="74">
        <v>1961</v>
      </c>
      <c r="F104" s="74">
        <v>236</v>
      </c>
      <c r="G104" s="74">
        <f t="shared" si="19"/>
        <v>2197</v>
      </c>
      <c r="H104" s="73">
        <f t="shared" si="20"/>
        <v>2416.7000000000003</v>
      </c>
      <c r="I104" s="71">
        <f>I103+120</f>
        <v>41020</v>
      </c>
      <c r="J104" s="66">
        <f t="shared" si="21"/>
        <v>90120940</v>
      </c>
      <c r="K104" s="92">
        <f t="shared" si="22"/>
        <v>97330615</v>
      </c>
      <c r="L104" s="93">
        <f t="shared" si="23"/>
        <v>243500</v>
      </c>
      <c r="M104" s="94">
        <f t="shared" si="24"/>
        <v>8458450.0000000019</v>
      </c>
      <c r="O104"/>
      <c r="P104"/>
      <c r="R104"/>
    </row>
    <row r="105" spans="1:18" s="1" customFormat="1" x14ac:dyDescent="0.25">
      <c r="A105" s="71">
        <v>104</v>
      </c>
      <c r="B105" s="74">
        <v>2202</v>
      </c>
      <c r="C105" s="74">
        <v>22</v>
      </c>
      <c r="D105" s="74" t="s">
        <v>11</v>
      </c>
      <c r="E105" s="74">
        <v>1251</v>
      </c>
      <c r="F105" s="74">
        <v>81</v>
      </c>
      <c r="G105" s="74">
        <f t="shared" si="19"/>
        <v>1332</v>
      </c>
      <c r="H105" s="73">
        <f t="shared" si="20"/>
        <v>1465.2</v>
      </c>
      <c r="I105" s="71">
        <f t="shared" ref="I105:I107" si="32">I104</f>
        <v>41020</v>
      </c>
      <c r="J105" s="66">
        <f t="shared" si="21"/>
        <v>54638640</v>
      </c>
      <c r="K105" s="92">
        <f t="shared" si="22"/>
        <v>59009731</v>
      </c>
      <c r="L105" s="93">
        <f t="shared" si="23"/>
        <v>147500</v>
      </c>
      <c r="M105" s="94">
        <f t="shared" si="24"/>
        <v>5128200</v>
      </c>
      <c r="O105"/>
      <c r="P105"/>
      <c r="R105"/>
    </row>
    <row r="106" spans="1:18" s="1" customFormat="1" x14ac:dyDescent="0.25">
      <c r="A106" s="71">
        <v>105</v>
      </c>
      <c r="B106" s="74">
        <v>2203</v>
      </c>
      <c r="C106" s="74">
        <v>22</v>
      </c>
      <c r="D106" s="74" t="s">
        <v>11</v>
      </c>
      <c r="E106" s="74">
        <v>1251</v>
      </c>
      <c r="F106" s="74">
        <v>81</v>
      </c>
      <c r="G106" s="74">
        <f t="shared" si="19"/>
        <v>1332</v>
      </c>
      <c r="H106" s="73">
        <f t="shared" si="20"/>
        <v>1465.2</v>
      </c>
      <c r="I106" s="71">
        <f t="shared" si="32"/>
        <v>41020</v>
      </c>
      <c r="J106" s="66">
        <f t="shared" si="21"/>
        <v>54638640</v>
      </c>
      <c r="K106" s="92">
        <f t="shared" si="22"/>
        <v>59009731</v>
      </c>
      <c r="L106" s="93">
        <f t="shared" si="23"/>
        <v>147500</v>
      </c>
      <c r="M106" s="94">
        <f t="shared" si="24"/>
        <v>5128200</v>
      </c>
      <c r="O106"/>
      <c r="P106"/>
      <c r="R106"/>
    </row>
    <row r="107" spans="1:18" s="1" customFormat="1" x14ac:dyDescent="0.25">
      <c r="A107" s="71">
        <v>106</v>
      </c>
      <c r="B107" s="74">
        <v>2204</v>
      </c>
      <c r="C107" s="74">
        <v>22</v>
      </c>
      <c r="D107" s="74" t="s">
        <v>11</v>
      </c>
      <c r="E107" s="74">
        <v>1288</v>
      </c>
      <c r="F107" s="74">
        <v>113</v>
      </c>
      <c r="G107" s="74">
        <f t="shared" si="19"/>
        <v>1401</v>
      </c>
      <c r="H107" s="73">
        <f t="shared" si="20"/>
        <v>1541.1000000000001</v>
      </c>
      <c r="I107" s="71">
        <f t="shared" si="32"/>
        <v>41020</v>
      </c>
      <c r="J107" s="66">
        <f t="shared" si="21"/>
        <v>57469020</v>
      </c>
      <c r="K107" s="92">
        <f t="shared" si="22"/>
        <v>62066542</v>
      </c>
      <c r="L107" s="93">
        <f t="shared" si="23"/>
        <v>155000</v>
      </c>
      <c r="M107" s="94">
        <f t="shared" si="24"/>
        <v>5393850.0000000009</v>
      </c>
      <c r="O107"/>
      <c r="P107"/>
      <c r="R107"/>
    </row>
    <row r="108" spans="1:18" s="1" customFormat="1" x14ac:dyDescent="0.25">
      <c r="A108" s="71">
        <v>107</v>
      </c>
      <c r="B108" s="74">
        <v>2205</v>
      </c>
      <c r="C108" s="74">
        <v>22</v>
      </c>
      <c r="D108" s="74" t="s">
        <v>11</v>
      </c>
      <c r="E108" s="74">
        <v>1328</v>
      </c>
      <c r="F108" s="74">
        <v>118</v>
      </c>
      <c r="G108" s="74">
        <f t="shared" si="19"/>
        <v>1446</v>
      </c>
      <c r="H108" s="73">
        <f t="shared" si="20"/>
        <v>1590.6000000000001</v>
      </c>
      <c r="I108" s="71">
        <f>I107</f>
        <v>41020</v>
      </c>
      <c r="J108" s="66">
        <f t="shared" si="21"/>
        <v>59314920</v>
      </c>
      <c r="K108" s="92">
        <f t="shared" si="22"/>
        <v>64060114</v>
      </c>
      <c r="L108" s="93">
        <f t="shared" si="23"/>
        <v>160000</v>
      </c>
      <c r="M108" s="94">
        <f t="shared" si="24"/>
        <v>5567100.0000000009</v>
      </c>
      <c r="O108"/>
      <c r="P108"/>
      <c r="R108"/>
    </row>
    <row r="109" spans="1:18" s="1" customFormat="1" x14ac:dyDescent="0.25">
      <c r="A109" s="71">
        <v>108</v>
      </c>
      <c r="B109" s="74">
        <v>2301</v>
      </c>
      <c r="C109" s="74">
        <v>23</v>
      </c>
      <c r="D109" s="74" t="s">
        <v>30</v>
      </c>
      <c r="E109" s="74">
        <v>1961</v>
      </c>
      <c r="F109" s="74">
        <v>236</v>
      </c>
      <c r="G109" s="74">
        <f t="shared" si="19"/>
        <v>2197</v>
      </c>
      <c r="H109" s="73">
        <f t="shared" si="20"/>
        <v>2416.7000000000003</v>
      </c>
      <c r="I109" s="71">
        <f>I108+120</f>
        <v>41140</v>
      </c>
      <c r="J109" s="66">
        <f t="shared" si="21"/>
        <v>90384580</v>
      </c>
      <c r="K109" s="92">
        <f t="shared" si="22"/>
        <v>97615346</v>
      </c>
      <c r="L109" s="93">
        <f t="shared" si="23"/>
        <v>244000</v>
      </c>
      <c r="M109" s="94">
        <f t="shared" si="24"/>
        <v>8458450.0000000019</v>
      </c>
      <c r="O109"/>
      <c r="P109"/>
      <c r="R109"/>
    </row>
    <row r="110" spans="1:18" s="1" customFormat="1" x14ac:dyDescent="0.25">
      <c r="A110" s="71">
        <v>109</v>
      </c>
      <c r="B110" s="74">
        <v>2302</v>
      </c>
      <c r="C110" s="74">
        <v>23</v>
      </c>
      <c r="D110" s="74" t="s">
        <v>11</v>
      </c>
      <c r="E110" s="74">
        <v>1251</v>
      </c>
      <c r="F110" s="74">
        <v>81</v>
      </c>
      <c r="G110" s="74">
        <f t="shared" si="19"/>
        <v>1332</v>
      </c>
      <c r="H110" s="73">
        <f t="shared" si="20"/>
        <v>1465.2</v>
      </c>
      <c r="I110" s="71">
        <f t="shared" ref="I110:I112" si="33">I109</f>
        <v>41140</v>
      </c>
      <c r="J110" s="66">
        <f t="shared" si="21"/>
        <v>54798480</v>
      </c>
      <c r="K110" s="92">
        <f t="shared" si="22"/>
        <v>59182358</v>
      </c>
      <c r="L110" s="93">
        <f t="shared" si="23"/>
        <v>148000</v>
      </c>
      <c r="M110" s="94">
        <f t="shared" si="24"/>
        <v>5128200</v>
      </c>
      <c r="O110"/>
      <c r="P110"/>
      <c r="R110"/>
    </row>
    <row r="111" spans="1:18" s="1" customFormat="1" x14ac:dyDescent="0.25">
      <c r="A111" s="71">
        <v>110</v>
      </c>
      <c r="B111" s="74">
        <v>2303</v>
      </c>
      <c r="C111" s="74">
        <v>23</v>
      </c>
      <c r="D111" s="74" t="s">
        <v>11</v>
      </c>
      <c r="E111" s="74">
        <v>1251</v>
      </c>
      <c r="F111" s="74">
        <v>81</v>
      </c>
      <c r="G111" s="74">
        <f t="shared" si="19"/>
        <v>1332</v>
      </c>
      <c r="H111" s="73">
        <f t="shared" si="20"/>
        <v>1465.2</v>
      </c>
      <c r="I111" s="71">
        <f t="shared" si="33"/>
        <v>41140</v>
      </c>
      <c r="J111" s="66">
        <f t="shared" si="21"/>
        <v>54798480</v>
      </c>
      <c r="K111" s="92">
        <f t="shared" si="22"/>
        <v>59182358</v>
      </c>
      <c r="L111" s="93">
        <f t="shared" si="23"/>
        <v>148000</v>
      </c>
      <c r="M111" s="94">
        <f t="shared" si="24"/>
        <v>5128200</v>
      </c>
      <c r="O111"/>
      <c r="P111"/>
      <c r="R111"/>
    </row>
    <row r="112" spans="1:18" s="1" customFormat="1" x14ac:dyDescent="0.25">
      <c r="A112" s="71">
        <v>111</v>
      </c>
      <c r="B112" s="74">
        <v>2304</v>
      </c>
      <c r="C112" s="74">
        <v>23</v>
      </c>
      <c r="D112" s="74" t="s">
        <v>11</v>
      </c>
      <c r="E112" s="74">
        <v>1288</v>
      </c>
      <c r="F112" s="74">
        <v>113</v>
      </c>
      <c r="G112" s="74">
        <f t="shared" si="19"/>
        <v>1401</v>
      </c>
      <c r="H112" s="73">
        <f t="shared" si="20"/>
        <v>1541.1000000000001</v>
      </c>
      <c r="I112" s="71">
        <f t="shared" si="33"/>
        <v>41140</v>
      </c>
      <c r="J112" s="66">
        <f t="shared" si="21"/>
        <v>57637140</v>
      </c>
      <c r="K112" s="92">
        <f t="shared" si="22"/>
        <v>62248111</v>
      </c>
      <c r="L112" s="93">
        <f t="shared" si="23"/>
        <v>155500</v>
      </c>
      <c r="M112" s="94">
        <f t="shared" si="24"/>
        <v>5393850.0000000009</v>
      </c>
      <c r="O112"/>
      <c r="P112"/>
      <c r="R112"/>
    </row>
    <row r="113" spans="1:18" s="1" customFormat="1" x14ac:dyDescent="0.25">
      <c r="A113" s="71">
        <v>112</v>
      </c>
      <c r="B113" s="74">
        <v>2305</v>
      </c>
      <c r="C113" s="74">
        <v>23</v>
      </c>
      <c r="D113" s="74" t="s">
        <v>11</v>
      </c>
      <c r="E113" s="74">
        <v>1328</v>
      </c>
      <c r="F113" s="74">
        <v>118</v>
      </c>
      <c r="G113" s="74">
        <f t="shared" si="19"/>
        <v>1446</v>
      </c>
      <c r="H113" s="73">
        <f t="shared" si="20"/>
        <v>1590.6000000000001</v>
      </c>
      <c r="I113" s="71">
        <f>I112</f>
        <v>41140</v>
      </c>
      <c r="J113" s="66">
        <f t="shared" si="21"/>
        <v>59488440</v>
      </c>
      <c r="K113" s="92">
        <f t="shared" si="22"/>
        <v>64247515</v>
      </c>
      <c r="L113" s="93">
        <f t="shared" si="23"/>
        <v>160500</v>
      </c>
      <c r="M113" s="94">
        <f t="shared" si="24"/>
        <v>5567100.0000000009</v>
      </c>
      <c r="O113"/>
      <c r="P113"/>
      <c r="R113"/>
    </row>
    <row r="114" spans="1:18" s="1" customFormat="1" x14ac:dyDescent="0.25">
      <c r="A114" s="71">
        <v>113</v>
      </c>
      <c r="B114" s="74">
        <v>2401</v>
      </c>
      <c r="C114" s="74">
        <v>24</v>
      </c>
      <c r="D114" s="74" t="s">
        <v>30</v>
      </c>
      <c r="E114" s="74">
        <v>1961</v>
      </c>
      <c r="F114" s="74">
        <v>236</v>
      </c>
      <c r="G114" s="74">
        <f t="shared" si="19"/>
        <v>2197</v>
      </c>
      <c r="H114" s="73">
        <f t="shared" si="20"/>
        <v>2416.7000000000003</v>
      </c>
      <c r="I114" s="71">
        <f>I113+120</f>
        <v>41260</v>
      </c>
      <c r="J114" s="66">
        <f t="shared" si="21"/>
        <v>90648220</v>
      </c>
      <c r="K114" s="92">
        <f t="shared" si="22"/>
        <v>97900078</v>
      </c>
      <c r="L114" s="93">
        <f t="shared" si="23"/>
        <v>245000</v>
      </c>
      <c r="M114" s="94">
        <f t="shared" si="24"/>
        <v>8458450.0000000019</v>
      </c>
      <c r="O114"/>
      <c r="P114"/>
      <c r="R114"/>
    </row>
    <row r="115" spans="1:18" s="1" customFormat="1" x14ac:dyDescent="0.25">
      <c r="A115" s="71">
        <v>114</v>
      </c>
      <c r="B115" s="74">
        <v>2402</v>
      </c>
      <c r="C115" s="74">
        <v>24</v>
      </c>
      <c r="D115" s="74" t="s">
        <v>11</v>
      </c>
      <c r="E115" s="74">
        <v>1251</v>
      </c>
      <c r="F115" s="74">
        <v>81</v>
      </c>
      <c r="G115" s="74">
        <f t="shared" si="19"/>
        <v>1332</v>
      </c>
      <c r="H115" s="73">
        <f t="shared" si="20"/>
        <v>1465.2</v>
      </c>
      <c r="I115" s="71">
        <f t="shared" ref="I115:I117" si="34">I114</f>
        <v>41260</v>
      </c>
      <c r="J115" s="66">
        <f t="shared" si="21"/>
        <v>54958320</v>
      </c>
      <c r="K115" s="92">
        <f t="shared" si="22"/>
        <v>59354986</v>
      </c>
      <c r="L115" s="93">
        <f t="shared" si="23"/>
        <v>148500</v>
      </c>
      <c r="M115" s="94">
        <f t="shared" si="24"/>
        <v>5128200</v>
      </c>
      <c r="O115"/>
      <c r="P115"/>
      <c r="R115"/>
    </row>
    <row r="116" spans="1:18" s="1" customFormat="1" x14ac:dyDescent="0.25">
      <c r="A116" s="71">
        <v>115</v>
      </c>
      <c r="B116" s="74">
        <v>2403</v>
      </c>
      <c r="C116" s="74">
        <v>24</v>
      </c>
      <c r="D116" s="74" t="s">
        <v>11</v>
      </c>
      <c r="E116" s="74">
        <v>1251</v>
      </c>
      <c r="F116" s="74">
        <v>81</v>
      </c>
      <c r="G116" s="74">
        <f t="shared" si="19"/>
        <v>1332</v>
      </c>
      <c r="H116" s="73">
        <f t="shared" si="20"/>
        <v>1465.2</v>
      </c>
      <c r="I116" s="71">
        <f t="shared" si="34"/>
        <v>41260</v>
      </c>
      <c r="J116" s="66">
        <f t="shared" si="21"/>
        <v>54958320</v>
      </c>
      <c r="K116" s="92">
        <f t="shared" si="22"/>
        <v>59354986</v>
      </c>
      <c r="L116" s="93">
        <f t="shared" si="23"/>
        <v>148500</v>
      </c>
      <c r="M116" s="94">
        <f t="shared" si="24"/>
        <v>5128200</v>
      </c>
      <c r="O116"/>
      <c r="P116"/>
      <c r="R116"/>
    </row>
    <row r="117" spans="1:18" s="1" customFormat="1" x14ac:dyDescent="0.25">
      <c r="A117" s="71">
        <v>116</v>
      </c>
      <c r="B117" s="74">
        <v>2404</v>
      </c>
      <c r="C117" s="74">
        <v>24</v>
      </c>
      <c r="D117" s="74" t="s">
        <v>11</v>
      </c>
      <c r="E117" s="74">
        <v>1288</v>
      </c>
      <c r="F117" s="74">
        <v>113</v>
      </c>
      <c r="G117" s="74">
        <f t="shared" si="19"/>
        <v>1401</v>
      </c>
      <c r="H117" s="73">
        <f t="shared" si="20"/>
        <v>1541.1000000000001</v>
      </c>
      <c r="I117" s="71">
        <f t="shared" si="34"/>
        <v>41260</v>
      </c>
      <c r="J117" s="66">
        <f t="shared" si="21"/>
        <v>57805260</v>
      </c>
      <c r="K117" s="92">
        <f t="shared" si="22"/>
        <v>62429681</v>
      </c>
      <c r="L117" s="93">
        <f t="shared" si="23"/>
        <v>156000</v>
      </c>
      <c r="M117" s="94">
        <f t="shared" si="24"/>
        <v>5393850.0000000009</v>
      </c>
      <c r="O117"/>
      <c r="P117"/>
      <c r="R117"/>
    </row>
    <row r="118" spans="1:18" s="1" customFormat="1" x14ac:dyDescent="0.25">
      <c r="A118" s="71">
        <v>117</v>
      </c>
      <c r="B118" s="74">
        <v>2405</v>
      </c>
      <c r="C118" s="74">
        <v>24</v>
      </c>
      <c r="D118" s="74" t="s">
        <v>11</v>
      </c>
      <c r="E118" s="74">
        <v>1328</v>
      </c>
      <c r="F118" s="74">
        <v>118</v>
      </c>
      <c r="G118" s="74">
        <f t="shared" si="19"/>
        <v>1446</v>
      </c>
      <c r="H118" s="73">
        <f t="shared" si="20"/>
        <v>1590.6000000000001</v>
      </c>
      <c r="I118" s="71">
        <f>I117</f>
        <v>41260</v>
      </c>
      <c r="J118" s="66">
        <f t="shared" si="21"/>
        <v>59661960</v>
      </c>
      <c r="K118" s="92">
        <f t="shared" si="22"/>
        <v>64434917</v>
      </c>
      <c r="L118" s="93">
        <f t="shared" si="23"/>
        <v>161000</v>
      </c>
      <c r="M118" s="94">
        <f t="shared" si="24"/>
        <v>5567100.0000000009</v>
      </c>
      <c r="O118"/>
      <c r="P118"/>
      <c r="R118"/>
    </row>
    <row r="119" spans="1:18" s="1" customFormat="1" x14ac:dyDescent="0.25">
      <c r="A119" s="71">
        <v>118</v>
      </c>
      <c r="B119" s="74">
        <v>2501</v>
      </c>
      <c r="C119" s="74">
        <v>25</v>
      </c>
      <c r="D119" s="74" t="s">
        <v>30</v>
      </c>
      <c r="E119" s="74">
        <v>1961</v>
      </c>
      <c r="F119" s="74">
        <v>236</v>
      </c>
      <c r="G119" s="74">
        <f t="shared" si="19"/>
        <v>2197</v>
      </c>
      <c r="H119" s="73">
        <f t="shared" si="20"/>
        <v>2416.7000000000003</v>
      </c>
      <c r="I119" s="71">
        <f>I118+120</f>
        <v>41380</v>
      </c>
      <c r="J119" s="66">
        <f t="shared" si="21"/>
        <v>90911860</v>
      </c>
      <c r="K119" s="92">
        <f t="shared" si="22"/>
        <v>98184809</v>
      </c>
      <c r="L119" s="93">
        <f t="shared" si="23"/>
        <v>245500</v>
      </c>
      <c r="M119" s="94">
        <f t="shared" si="24"/>
        <v>8458450.0000000019</v>
      </c>
      <c r="O119"/>
      <c r="P119"/>
      <c r="R119"/>
    </row>
    <row r="120" spans="1:18" s="1" customFormat="1" x14ac:dyDescent="0.25">
      <c r="A120" s="71">
        <v>119</v>
      </c>
      <c r="B120" s="74">
        <v>2502</v>
      </c>
      <c r="C120" s="74">
        <v>25</v>
      </c>
      <c r="D120" s="74" t="s">
        <v>11</v>
      </c>
      <c r="E120" s="74">
        <v>1251</v>
      </c>
      <c r="F120" s="74">
        <v>81</v>
      </c>
      <c r="G120" s="74">
        <f t="shared" si="19"/>
        <v>1332</v>
      </c>
      <c r="H120" s="73">
        <f t="shared" si="20"/>
        <v>1465.2</v>
      </c>
      <c r="I120" s="71">
        <f t="shared" ref="I120:I122" si="35">I119</f>
        <v>41380</v>
      </c>
      <c r="J120" s="66">
        <f t="shared" si="21"/>
        <v>55118160</v>
      </c>
      <c r="K120" s="92">
        <f t="shared" si="22"/>
        <v>59527613</v>
      </c>
      <c r="L120" s="93">
        <f t="shared" si="23"/>
        <v>149000</v>
      </c>
      <c r="M120" s="94">
        <f t="shared" si="24"/>
        <v>5128200</v>
      </c>
      <c r="O120"/>
      <c r="P120"/>
      <c r="R120"/>
    </row>
    <row r="121" spans="1:18" s="1" customFormat="1" x14ac:dyDescent="0.25">
      <c r="A121" s="71">
        <v>120</v>
      </c>
      <c r="B121" s="74">
        <v>2503</v>
      </c>
      <c r="C121" s="74">
        <v>25</v>
      </c>
      <c r="D121" s="74" t="s">
        <v>11</v>
      </c>
      <c r="E121" s="74">
        <v>1251</v>
      </c>
      <c r="F121" s="74">
        <v>81</v>
      </c>
      <c r="G121" s="74">
        <f t="shared" si="19"/>
        <v>1332</v>
      </c>
      <c r="H121" s="73">
        <f t="shared" si="20"/>
        <v>1465.2</v>
      </c>
      <c r="I121" s="71">
        <f t="shared" si="35"/>
        <v>41380</v>
      </c>
      <c r="J121" s="66">
        <f t="shared" si="21"/>
        <v>55118160</v>
      </c>
      <c r="K121" s="92">
        <f t="shared" si="22"/>
        <v>59527613</v>
      </c>
      <c r="L121" s="93">
        <f t="shared" si="23"/>
        <v>149000</v>
      </c>
      <c r="M121" s="94">
        <f t="shared" si="24"/>
        <v>5128200</v>
      </c>
      <c r="O121"/>
      <c r="P121"/>
      <c r="R121"/>
    </row>
    <row r="122" spans="1:18" s="1" customFormat="1" x14ac:dyDescent="0.25">
      <c r="A122" s="71">
        <v>121</v>
      </c>
      <c r="B122" s="74">
        <v>2504</v>
      </c>
      <c r="C122" s="74">
        <v>25</v>
      </c>
      <c r="D122" s="74" t="s">
        <v>11</v>
      </c>
      <c r="E122" s="74">
        <v>1288</v>
      </c>
      <c r="F122" s="74">
        <v>113</v>
      </c>
      <c r="G122" s="74">
        <f t="shared" si="19"/>
        <v>1401</v>
      </c>
      <c r="H122" s="73">
        <f t="shared" si="20"/>
        <v>1541.1000000000001</v>
      </c>
      <c r="I122" s="71">
        <f t="shared" si="35"/>
        <v>41380</v>
      </c>
      <c r="J122" s="66">
        <f t="shared" si="21"/>
        <v>57973380</v>
      </c>
      <c r="K122" s="92">
        <f t="shared" si="22"/>
        <v>62611250</v>
      </c>
      <c r="L122" s="93">
        <f t="shared" si="23"/>
        <v>156500</v>
      </c>
      <c r="M122" s="94">
        <f t="shared" si="24"/>
        <v>5393850.0000000009</v>
      </c>
      <c r="O122"/>
      <c r="P122"/>
      <c r="R122"/>
    </row>
    <row r="123" spans="1:18" s="1" customFormat="1" x14ac:dyDescent="0.25">
      <c r="A123" s="71">
        <v>122</v>
      </c>
      <c r="B123" s="74">
        <v>2505</v>
      </c>
      <c r="C123" s="74">
        <v>25</v>
      </c>
      <c r="D123" s="74" t="s">
        <v>11</v>
      </c>
      <c r="E123" s="74">
        <v>1328</v>
      </c>
      <c r="F123" s="74">
        <v>118</v>
      </c>
      <c r="G123" s="74">
        <f t="shared" si="19"/>
        <v>1446</v>
      </c>
      <c r="H123" s="73">
        <f t="shared" si="20"/>
        <v>1590.6000000000001</v>
      </c>
      <c r="I123" s="71">
        <f>I122</f>
        <v>41380</v>
      </c>
      <c r="J123" s="66">
        <f t="shared" si="21"/>
        <v>59835480</v>
      </c>
      <c r="K123" s="92">
        <f t="shared" si="22"/>
        <v>64622318</v>
      </c>
      <c r="L123" s="93">
        <f t="shared" si="23"/>
        <v>161500</v>
      </c>
      <c r="M123" s="94">
        <f t="shared" si="24"/>
        <v>5567100.0000000009</v>
      </c>
      <c r="O123"/>
      <c r="P123"/>
      <c r="R123"/>
    </row>
    <row r="124" spans="1:18" s="1" customFormat="1" x14ac:dyDescent="0.25">
      <c r="A124" s="71">
        <v>123</v>
      </c>
      <c r="B124" s="74">
        <v>2601</v>
      </c>
      <c r="C124" s="74">
        <v>26</v>
      </c>
      <c r="D124" s="74" t="s">
        <v>30</v>
      </c>
      <c r="E124" s="74">
        <v>1961</v>
      </c>
      <c r="F124" s="74">
        <v>236</v>
      </c>
      <c r="G124" s="74">
        <f t="shared" si="19"/>
        <v>2197</v>
      </c>
      <c r="H124" s="73">
        <f t="shared" si="20"/>
        <v>2416.7000000000003</v>
      </c>
      <c r="I124" s="71">
        <f>I123+120</f>
        <v>41500</v>
      </c>
      <c r="J124" s="66">
        <f t="shared" si="21"/>
        <v>91175500</v>
      </c>
      <c r="K124" s="92">
        <f t="shared" si="22"/>
        <v>98469540</v>
      </c>
      <c r="L124" s="93">
        <f t="shared" si="23"/>
        <v>246000</v>
      </c>
      <c r="M124" s="94">
        <f t="shared" si="24"/>
        <v>8458450.0000000019</v>
      </c>
      <c r="O124"/>
      <c r="P124"/>
      <c r="R124"/>
    </row>
    <row r="125" spans="1:18" s="1" customFormat="1" x14ac:dyDescent="0.25">
      <c r="A125" s="71">
        <v>124</v>
      </c>
      <c r="B125" s="74">
        <v>2602</v>
      </c>
      <c r="C125" s="74">
        <v>26</v>
      </c>
      <c r="D125" s="74" t="s">
        <v>11</v>
      </c>
      <c r="E125" s="74">
        <v>1251</v>
      </c>
      <c r="F125" s="74">
        <v>81</v>
      </c>
      <c r="G125" s="74">
        <f t="shared" si="19"/>
        <v>1332</v>
      </c>
      <c r="H125" s="73">
        <f t="shared" si="20"/>
        <v>1465.2</v>
      </c>
      <c r="I125" s="71">
        <f t="shared" ref="I125:I127" si="36">I124</f>
        <v>41500</v>
      </c>
      <c r="J125" s="66">
        <f t="shared" si="21"/>
        <v>55278000</v>
      </c>
      <c r="K125" s="92">
        <f t="shared" si="22"/>
        <v>59700240</v>
      </c>
      <c r="L125" s="93">
        <f t="shared" si="23"/>
        <v>149500</v>
      </c>
      <c r="M125" s="94">
        <f t="shared" si="24"/>
        <v>5128200</v>
      </c>
      <c r="O125"/>
      <c r="P125"/>
      <c r="R125"/>
    </row>
    <row r="126" spans="1:18" s="1" customFormat="1" x14ac:dyDescent="0.25">
      <c r="A126" s="71">
        <v>125</v>
      </c>
      <c r="B126" s="74">
        <v>2603</v>
      </c>
      <c r="C126" s="74">
        <v>26</v>
      </c>
      <c r="D126" s="74" t="s">
        <v>11</v>
      </c>
      <c r="E126" s="74">
        <v>1251</v>
      </c>
      <c r="F126" s="74">
        <v>81</v>
      </c>
      <c r="G126" s="74">
        <f t="shared" si="19"/>
        <v>1332</v>
      </c>
      <c r="H126" s="73">
        <f t="shared" si="20"/>
        <v>1465.2</v>
      </c>
      <c r="I126" s="71">
        <f t="shared" si="36"/>
        <v>41500</v>
      </c>
      <c r="J126" s="66">
        <f t="shared" si="21"/>
        <v>55278000</v>
      </c>
      <c r="K126" s="92">
        <f t="shared" si="22"/>
        <v>59700240</v>
      </c>
      <c r="L126" s="93">
        <f t="shared" si="23"/>
        <v>149500</v>
      </c>
      <c r="M126" s="94">
        <f t="shared" si="24"/>
        <v>5128200</v>
      </c>
      <c r="O126"/>
      <c r="P126"/>
      <c r="R126"/>
    </row>
    <row r="127" spans="1:18" s="1" customFormat="1" x14ac:dyDescent="0.25">
      <c r="A127" s="71">
        <v>126</v>
      </c>
      <c r="B127" s="74">
        <v>2604</v>
      </c>
      <c r="C127" s="74">
        <v>26</v>
      </c>
      <c r="D127" s="74" t="s">
        <v>11</v>
      </c>
      <c r="E127" s="74">
        <v>1288</v>
      </c>
      <c r="F127" s="74">
        <v>113</v>
      </c>
      <c r="G127" s="74">
        <f t="shared" si="19"/>
        <v>1401</v>
      </c>
      <c r="H127" s="73">
        <f t="shared" si="20"/>
        <v>1541.1000000000001</v>
      </c>
      <c r="I127" s="71">
        <f t="shared" si="36"/>
        <v>41500</v>
      </c>
      <c r="J127" s="66">
        <f t="shared" si="21"/>
        <v>58141500</v>
      </c>
      <c r="K127" s="92">
        <f t="shared" si="22"/>
        <v>62792820</v>
      </c>
      <c r="L127" s="93">
        <f t="shared" si="23"/>
        <v>157000</v>
      </c>
      <c r="M127" s="94">
        <f t="shared" si="24"/>
        <v>5393850.0000000009</v>
      </c>
      <c r="O127"/>
      <c r="P127"/>
      <c r="R127"/>
    </row>
    <row r="128" spans="1:18" s="1" customFormat="1" x14ac:dyDescent="0.25">
      <c r="A128" s="71">
        <v>127</v>
      </c>
      <c r="B128" s="74">
        <v>2605</v>
      </c>
      <c r="C128" s="74">
        <v>26</v>
      </c>
      <c r="D128" s="74" t="s">
        <v>11</v>
      </c>
      <c r="E128" s="74">
        <v>1328</v>
      </c>
      <c r="F128" s="74">
        <v>118</v>
      </c>
      <c r="G128" s="74">
        <f t="shared" si="19"/>
        <v>1446</v>
      </c>
      <c r="H128" s="73">
        <f t="shared" si="20"/>
        <v>1590.6000000000001</v>
      </c>
      <c r="I128" s="71">
        <f>I127</f>
        <v>41500</v>
      </c>
      <c r="J128" s="66">
        <f t="shared" si="21"/>
        <v>60009000</v>
      </c>
      <c r="K128" s="92">
        <f t="shared" si="22"/>
        <v>64809720</v>
      </c>
      <c r="L128" s="93">
        <f t="shared" si="23"/>
        <v>162000</v>
      </c>
      <c r="M128" s="94">
        <f t="shared" si="24"/>
        <v>5567100.0000000009</v>
      </c>
      <c r="O128"/>
      <c r="P128"/>
      <c r="R128"/>
    </row>
    <row r="129" spans="1:18" s="1" customFormat="1" x14ac:dyDescent="0.25">
      <c r="A129" s="102" t="s">
        <v>12</v>
      </c>
      <c r="B129" s="103"/>
      <c r="C129" s="103"/>
      <c r="D129" s="104"/>
      <c r="E129" s="75">
        <f t="shared" ref="E129:H129" si="37">SUM(E2:E128)</f>
        <v>178171</v>
      </c>
      <c r="F129" s="75">
        <f t="shared" si="37"/>
        <v>15646</v>
      </c>
      <c r="G129" s="75">
        <f t="shared" si="37"/>
        <v>193817</v>
      </c>
      <c r="H129" s="75">
        <f t="shared" si="37"/>
        <v>213198.70000000045</v>
      </c>
      <c r="I129" s="71"/>
      <c r="J129" s="83">
        <f t="shared" ref="J129:K129" si="38">SUM(J2:J128)</f>
        <v>7753866380</v>
      </c>
      <c r="K129" s="83">
        <f t="shared" si="38"/>
        <v>8374175690</v>
      </c>
      <c r="L129" s="67"/>
      <c r="M129" s="83">
        <f>SUM(M2:M128)</f>
        <v>746195450</v>
      </c>
      <c r="O129"/>
      <c r="P129"/>
      <c r="R129"/>
    </row>
    <row r="130" spans="1:18" s="1" customFormat="1" x14ac:dyDescent="0.25">
      <c r="A130" s="4"/>
      <c r="B130" s="49"/>
      <c r="C130" s="49"/>
      <c r="D130" s="4"/>
      <c r="E130" s="68"/>
      <c r="F130" s="68"/>
      <c r="G130" s="68"/>
      <c r="H130" s="68"/>
      <c r="I130" s="68"/>
      <c r="J130" s="68"/>
      <c r="K130" s="69"/>
      <c r="L130" s="70"/>
      <c r="O130"/>
      <c r="P130"/>
      <c r="R130"/>
    </row>
    <row r="131" spans="1:18" s="1" customFormat="1" x14ac:dyDescent="0.25">
      <c r="A131" s="4"/>
      <c r="B131" s="49"/>
      <c r="C131" s="49"/>
      <c r="D131" s="4"/>
      <c r="E131" s="68"/>
      <c r="F131" s="68"/>
      <c r="G131" s="68"/>
      <c r="H131" s="68"/>
      <c r="I131" s="68"/>
      <c r="J131" s="68"/>
      <c r="K131" s="69"/>
      <c r="L131" s="70"/>
      <c r="O131"/>
      <c r="P131"/>
      <c r="R131"/>
    </row>
    <row r="132" spans="1:18" s="1" customFormat="1" x14ac:dyDescent="0.25">
      <c r="A132" s="4"/>
      <c r="B132" s="49"/>
      <c r="C132" s="49"/>
      <c r="D132" s="4"/>
      <c r="E132" s="68"/>
      <c r="F132" s="68"/>
      <c r="G132" s="68"/>
      <c r="H132" s="68"/>
      <c r="I132" s="68"/>
      <c r="J132" s="68"/>
      <c r="K132" s="69"/>
      <c r="L132" s="70"/>
      <c r="O132">
        <f>H129*3500</f>
        <v>746195450.00000155</v>
      </c>
      <c r="P132"/>
      <c r="R132"/>
    </row>
    <row r="133" spans="1:18" s="1" customFormat="1" x14ac:dyDescent="0.25">
      <c r="A133" s="4"/>
      <c r="B133" s="49"/>
      <c r="C133" s="49"/>
      <c r="D133" s="4"/>
      <c r="E133" s="68"/>
      <c r="F133" s="68"/>
      <c r="G133" s="68"/>
      <c r="H133" s="68"/>
      <c r="I133" s="68"/>
      <c r="J133" s="68"/>
      <c r="K133" s="69"/>
      <c r="L133" s="70"/>
      <c r="O133"/>
      <c r="P133"/>
      <c r="R133"/>
    </row>
    <row r="134" spans="1:18" s="77" customFormat="1" x14ac:dyDescent="0.25">
      <c r="A134" s="4"/>
      <c r="B134" s="49"/>
      <c r="C134" s="49"/>
      <c r="D134" s="4"/>
      <c r="E134" s="68"/>
      <c r="F134" s="68"/>
      <c r="G134" s="68"/>
      <c r="H134" s="68"/>
      <c r="I134" s="68"/>
      <c r="J134" s="68"/>
      <c r="K134" s="69"/>
      <c r="L134" s="70"/>
      <c r="M134" s="1"/>
      <c r="N134" s="1"/>
      <c r="O134"/>
      <c r="P134"/>
      <c r="Q134" s="1"/>
      <c r="R134"/>
    </row>
    <row r="135" spans="1:18" s="77" customFormat="1" x14ac:dyDescent="0.25">
      <c r="A135" s="4"/>
      <c r="B135" s="49"/>
      <c r="C135" s="49"/>
      <c r="D135" s="4"/>
      <c r="E135" s="68"/>
      <c r="F135" s="68"/>
      <c r="G135" s="68"/>
      <c r="H135" s="68"/>
      <c r="I135" s="68"/>
      <c r="J135" s="68"/>
      <c r="K135" s="69"/>
      <c r="L135" s="70"/>
      <c r="M135" s="1"/>
      <c r="N135" s="1"/>
      <c r="O135"/>
      <c r="P135"/>
      <c r="Q135" s="1"/>
      <c r="R135"/>
    </row>
  </sheetData>
  <mergeCells count="1">
    <mergeCell ref="A129:D12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731B9F-551A-43A8-B543-25C8086ABB26}">
  <dimension ref="A1:R132"/>
  <sheetViews>
    <sheetView tabSelected="1" topLeftCell="A70" zoomScale="175" zoomScaleNormal="175" workbookViewId="0">
      <selection activeCell="B78" sqref="B78:J78"/>
    </sheetView>
  </sheetViews>
  <sheetFormatPr defaultRowHeight="15" x14ac:dyDescent="0.25"/>
  <cols>
    <col min="1" max="1" width="4" style="4" customWidth="1"/>
    <col min="2" max="2" width="5.42578125" style="49" customWidth="1"/>
    <col min="3" max="3" width="5.140625" style="49" customWidth="1"/>
    <col min="4" max="4" width="6.42578125" style="4" customWidth="1"/>
    <col min="5" max="5" width="7.5703125" style="68" customWidth="1"/>
    <col min="6" max="6" width="6.28515625" style="68" customWidth="1"/>
    <col min="7" max="7" width="6.140625" style="68" customWidth="1"/>
    <col min="8" max="8" width="6.5703125" style="69" customWidth="1"/>
    <col min="9" max="9" width="7.140625" style="69" customWidth="1"/>
    <col min="10" max="10" width="11.5703125" style="69" customWidth="1"/>
    <col min="11" max="11" width="11.28515625" style="69" customWidth="1"/>
    <col min="12" max="12" width="7.7109375" style="70" customWidth="1"/>
    <col min="13" max="13" width="10.7109375" style="1" customWidth="1"/>
    <col min="14" max="14" width="11.7109375" style="1" customWidth="1"/>
    <col min="15" max="15" width="11.28515625" customWidth="1"/>
    <col min="16" max="16" width="9.5703125" customWidth="1"/>
    <col min="17" max="17" width="9.28515625" style="1" customWidth="1"/>
    <col min="20" max="21" width="14.85546875" customWidth="1"/>
    <col min="27" max="27" width="16.140625" customWidth="1"/>
  </cols>
  <sheetData>
    <row r="1" spans="1:18" ht="45.75" customHeight="1" x14ac:dyDescent="0.25">
      <c r="A1" s="64" t="s">
        <v>1</v>
      </c>
      <c r="B1" s="64" t="s">
        <v>0</v>
      </c>
      <c r="C1" s="65" t="s">
        <v>2</v>
      </c>
      <c r="D1" s="65" t="s">
        <v>14</v>
      </c>
      <c r="E1" s="65" t="s">
        <v>43</v>
      </c>
      <c r="F1" s="65" t="s">
        <v>33</v>
      </c>
      <c r="G1" s="65" t="s">
        <v>17</v>
      </c>
      <c r="H1" s="65" t="s">
        <v>10</v>
      </c>
      <c r="I1" s="64" t="s">
        <v>47</v>
      </c>
      <c r="J1" s="88" t="s">
        <v>52</v>
      </c>
      <c r="K1" s="89" t="s">
        <v>53</v>
      </c>
      <c r="L1" s="90" t="s">
        <v>56</v>
      </c>
      <c r="M1" s="97" t="s">
        <v>57</v>
      </c>
    </row>
    <row r="2" spans="1:18" s="47" customFormat="1" x14ac:dyDescent="0.25">
      <c r="A2" s="71">
        <v>1</v>
      </c>
      <c r="B2" s="72">
        <v>101</v>
      </c>
      <c r="C2" s="73">
        <v>1</v>
      </c>
      <c r="D2" s="74" t="s">
        <v>30</v>
      </c>
      <c r="E2" s="74">
        <v>1961</v>
      </c>
      <c r="F2" s="74">
        <v>236</v>
      </c>
      <c r="G2" s="74">
        <f>E2+F2</f>
        <v>2197</v>
      </c>
      <c r="H2" s="73">
        <f>G2*1.1</f>
        <v>2416.7000000000003</v>
      </c>
      <c r="I2" s="71">
        <v>38500</v>
      </c>
      <c r="J2" s="66">
        <f>G2*I2</f>
        <v>84584500</v>
      </c>
      <c r="K2" s="92">
        <f>ROUND(J2*1.08,0)</f>
        <v>91351260</v>
      </c>
      <c r="L2" s="93">
        <f>MROUND((K2*0.03/12),500)</f>
        <v>228500</v>
      </c>
      <c r="M2" s="94">
        <f>H2*3500</f>
        <v>8458450.0000000019</v>
      </c>
      <c r="N2" s="62">
        <f>J2/H2</f>
        <v>34999.999999999993</v>
      </c>
      <c r="O2" s="48"/>
      <c r="Q2" s="7"/>
      <c r="R2" s="7"/>
    </row>
    <row r="3" spans="1:18" s="47" customFormat="1" x14ac:dyDescent="0.25">
      <c r="A3" s="71">
        <v>2</v>
      </c>
      <c r="B3" s="72">
        <v>102</v>
      </c>
      <c r="C3" s="73">
        <v>1</v>
      </c>
      <c r="D3" s="74" t="s">
        <v>11</v>
      </c>
      <c r="E3" s="74">
        <v>966</v>
      </c>
      <c r="F3" s="74">
        <v>74</v>
      </c>
      <c r="G3" s="74">
        <f t="shared" ref="G3:G62" si="0">E3+F3</f>
        <v>1040</v>
      </c>
      <c r="H3" s="73">
        <f t="shared" ref="H3:H66" si="1">G3*1.1</f>
        <v>1144</v>
      </c>
      <c r="I3" s="71">
        <f t="shared" ref="I3:I10" si="2">I2</f>
        <v>38500</v>
      </c>
      <c r="J3" s="66">
        <f t="shared" ref="J3:J64" si="3">G3*I3</f>
        <v>40040000</v>
      </c>
      <c r="K3" s="92">
        <f t="shared" ref="K3:K66" si="4">ROUND(J3*1.08,0)</f>
        <v>43243200</v>
      </c>
      <c r="L3" s="93">
        <f t="shared" ref="L3:L66" si="5">MROUND((K3*0.03/12),500)</f>
        <v>108000</v>
      </c>
      <c r="M3" s="94">
        <f t="shared" ref="M3:M66" si="6">H3*3500</f>
        <v>4004000</v>
      </c>
      <c r="N3" s="63"/>
      <c r="O3" s="48"/>
      <c r="Q3" s="7"/>
      <c r="R3" s="7"/>
    </row>
    <row r="4" spans="1:18" x14ac:dyDescent="0.25">
      <c r="A4" s="71">
        <v>3</v>
      </c>
      <c r="B4" s="72">
        <v>103</v>
      </c>
      <c r="C4" s="73">
        <v>1</v>
      </c>
      <c r="D4" s="74" t="s">
        <v>11</v>
      </c>
      <c r="E4" s="74">
        <v>966</v>
      </c>
      <c r="F4" s="74">
        <v>74</v>
      </c>
      <c r="G4" s="74">
        <f t="shared" si="0"/>
        <v>1040</v>
      </c>
      <c r="H4" s="73">
        <f t="shared" si="1"/>
        <v>1144</v>
      </c>
      <c r="I4" s="71">
        <f t="shared" si="2"/>
        <v>38500</v>
      </c>
      <c r="J4" s="66">
        <f t="shared" si="3"/>
        <v>40040000</v>
      </c>
      <c r="K4" s="92">
        <f t="shared" si="4"/>
        <v>43243200</v>
      </c>
      <c r="L4" s="93">
        <f t="shared" si="5"/>
        <v>108000</v>
      </c>
      <c r="M4" s="94">
        <f t="shared" si="6"/>
        <v>4004000</v>
      </c>
      <c r="N4" s="63"/>
      <c r="O4" s="8"/>
      <c r="Q4" s="2"/>
      <c r="R4" s="2"/>
    </row>
    <row r="5" spans="1:18" x14ac:dyDescent="0.25">
      <c r="A5" s="71">
        <v>4</v>
      </c>
      <c r="B5" s="72">
        <v>104</v>
      </c>
      <c r="C5" s="73">
        <v>1</v>
      </c>
      <c r="D5" s="74" t="s">
        <v>42</v>
      </c>
      <c r="E5" s="74">
        <v>1809</v>
      </c>
      <c r="F5" s="74">
        <v>160</v>
      </c>
      <c r="G5" s="74">
        <f t="shared" si="0"/>
        <v>1969</v>
      </c>
      <c r="H5" s="73">
        <f t="shared" si="1"/>
        <v>2165.9</v>
      </c>
      <c r="I5" s="71">
        <f t="shared" si="2"/>
        <v>38500</v>
      </c>
      <c r="J5" s="66">
        <f t="shared" si="3"/>
        <v>75806500</v>
      </c>
      <c r="K5" s="92">
        <f t="shared" si="4"/>
        <v>81871020</v>
      </c>
      <c r="L5" s="93">
        <f t="shared" si="5"/>
        <v>204500</v>
      </c>
      <c r="M5" s="94">
        <f t="shared" si="6"/>
        <v>7580650</v>
      </c>
      <c r="N5" s="63"/>
      <c r="O5" s="8"/>
      <c r="Q5" s="2"/>
      <c r="R5" s="2"/>
    </row>
    <row r="6" spans="1:18" x14ac:dyDescent="0.25">
      <c r="A6" s="71">
        <v>5</v>
      </c>
      <c r="B6" s="72">
        <v>105</v>
      </c>
      <c r="C6" s="73">
        <v>1</v>
      </c>
      <c r="D6" s="74" t="s">
        <v>11</v>
      </c>
      <c r="E6" s="74">
        <v>1328</v>
      </c>
      <c r="F6" s="74">
        <v>118</v>
      </c>
      <c r="G6" s="74">
        <f t="shared" si="0"/>
        <v>1446</v>
      </c>
      <c r="H6" s="73">
        <f t="shared" si="1"/>
        <v>1590.6000000000001</v>
      </c>
      <c r="I6" s="71">
        <f t="shared" si="2"/>
        <v>38500</v>
      </c>
      <c r="J6" s="66">
        <f t="shared" si="3"/>
        <v>55671000</v>
      </c>
      <c r="K6" s="92">
        <f t="shared" si="4"/>
        <v>60124680</v>
      </c>
      <c r="L6" s="93">
        <f t="shared" si="5"/>
        <v>150500</v>
      </c>
      <c r="M6" s="94">
        <f t="shared" si="6"/>
        <v>5567100.0000000009</v>
      </c>
      <c r="N6" s="63"/>
      <c r="O6" s="8"/>
      <c r="Q6" s="2"/>
      <c r="R6" s="2"/>
    </row>
    <row r="7" spans="1:18" x14ac:dyDescent="0.25">
      <c r="A7" s="71">
        <v>6</v>
      </c>
      <c r="B7" s="72">
        <v>201</v>
      </c>
      <c r="C7" s="73">
        <v>2</v>
      </c>
      <c r="D7" s="74" t="s">
        <v>30</v>
      </c>
      <c r="E7" s="74">
        <v>1961</v>
      </c>
      <c r="F7" s="74">
        <v>236</v>
      </c>
      <c r="G7" s="74">
        <f t="shared" si="0"/>
        <v>2197</v>
      </c>
      <c r="H7" s="73">
        <f t="shared" si="1"/>
        <v>2416.7000000000003</v>
      </c>
      <c r="I7" s="71">
        <f>I6+120</f>
        <v>38620</v>
      </c>
      <c r="J7" s="66">
        <f t="shared" si="3"/>
        <v>84848140</v>
      </c>
      <c r="K7" s="92">
        <f t="shared" si="4"/>
        <v>91635991</v>
      </c>
      <c r="L7" s="93">
        <f t="shared" si="5"/>
        <v>229000</v>
      </c>
      <c r="M7" s="94">
        <f t="shared" si="6"/>
        <v>8458450.0000000019</v>
      </c>
      <c r="N7" s="63"/>
      <c r="O7" s="8"/>
      <c r="Q7" s="2"/>
      <c r="R7" s="2"/>
    </row>
    <row r="8" spans="1:18" x14ac:dyDescent="0.25">
      <c r="A8" s="71">
        <v>7</v>
      </c>
      <c r="B8" s="72">
        <v>202</v>
      </c>
      <c r="C8" s="73">
        <v>2</v>
      </c>
      <c r="D8" s="74" t="s">
        <v>11</v>
      </c>
      <c r="E8" s="74">
        <v>966</v>
      </c>
      <c r="F8" s="74">
        <v>74</v>
      </c>
      <c r="G8" s="74">
        <f t="shared" si="0"/>
        <v>1040</v>
      </c>
      <c r="H8" s="73">
        <f t="shared" si="1"/>
        <v>1144</v>
      </c>
      <c r="I8" s="71">
        <f t="shared" si="2"/>
        <v>38620</v>
      </c>
      <c r="J8" s="66">
        <f t="shared" si="3"/>
        <v>40164800</v>
      </c>
      <c r="K8" s="92">
        <f t="shared" si="4"/>
        <v>43377984</v>
      </c>
      <c r="L8" s="93">
        <f t="shared" si="5"/>
        <v>108500</v>
      </c>
      <c r="M8" s="94">
        <f t="shared" si="6"/>
        <v>4004000</v>
      </c>
      <c r="N8" s="63"/>
      <c r="O8" s="8"/>
      <c r="Q8" s="2"/>
      <c r="R8" s="2"/>
    </row>
    <row r="9" spans="1:18" x14ac:dyDescent="0.25">
      <c r="A9" s="71">
        <v>8</v>
      </c>
      <c r="B9" s="72">
        <v>203</v>
      </c>
      <c r="C9" s="73">
        <v>2</v>
      </c>
      <c r="D9" s="74" t="s">
        <v>11</v>
      </c>
      <c r="E9" s="74">
        <v>966</v>
      </c>
      <c r="F9" s="74">
        <v>74</v>
      </c>
      <c r="G9" s="74">
        <f t="shared" si="0"/>
        <v>1040</v>
      </c>
      <c r="H9" s="73">
        <f t="shared" si="1"/>
        <v>1144</v>
      </c>
      <c r="I9" s="71">
        <f t="shared" si="2"/>
        <v>38620</v>
      </c>
      <c r="J9" s="66">
        <f t="shared" si="3"/>
        <v>40164800</v>
      </c>
      <c r="K9" s="92">
        <f t="shared" si="4"/>
        <v>43377984</v>
      </c>
      <c r="L9" s="93">
        <f t="shared" si="5"/>
        <v>108500</v>
      </c>
      <c r="M9" s="94">
        <f t="shared" si="6"/>
        <v>4004000</v>
      </c>
      <c r="N9" s="63"/>
      <c r="O9" s="8"/>
      <c r="Q9" s="2"/>
      <c r="R9" s="2"/>
    </row>
    <row r="10" spans="1:18" x14ac:dyDescent="0.25">
      <c r="A10" s="71">
        <v>9</v>
      </c>
      <c r="B10" s="72">
        <v>204</v>
      </c>
      <c r="C10" s="73">
        <v>2</v>
      </c>
      <c r="D10" s="74" t="s">
        <v>42</v>
      </c>
      <c r="E10" s="74">
        <v>1809</v>
      </c>
      <c r="F10" s="74">
        <v>160</v>
      </c>
      <c r="G10" s="74">
        <f t="shared" si="0"/>
        <v>1969</v>
      </c>
      <c r="H10" s="73">
        <f t="shared" si="1"/>
        <v>2165.9</v>
      </c>
      <c r="I10" s="71">
        <f t="shared" si="2"/>
        <v>38620</v>
      </c>
      <c r="J10" s="66">
        <f t="shared" si="3"/>
        <v>76042780</v>
      </c>
      <c r="K10" s="92">
        <f t="shared" si="4"/>
        <v>82126202</v>
      </c>
      <c r="L10" s="93">
        <f t="shared" si="5"/>
        <v>205500</v>
      </c>
      <c r="M10" s="94">
        <f t="shared" si="6"/>
        <v>7580650</v>
      </c>
      <c r="N10" s="63"/>
      <c r="O10" s="8"/>
      <c r="Q10" s="2"/>
      <c r="R10" s="2"/>
    </row>
    <row r="11" spans="1:18" x14ac:dyDescent="0.25">
      <c r="A11" s="71">
        <v>10</v>
      </c>
      <c r="B11" s="72">
        <v>205</v>
      </c>
      <c r="C11" s="73">
        <v>2</v>
      </c>
      <c r="D11" s="74" t="s">
        <v>11</v>
      </c>
      <c r="E11" s="74">
        <v>1328</v>
      </c>
      <c r="F11" s="74">
        <v>118</v>
      </c>
      <c r="G11" s="74">
        <f t="shared" si="0"/>
        <v>1446</v>
      </c>
      <c r="H11" s="73">
        <f t="shared" si="1"/>
        <v>1590.6000000000001</v>
      </c>
      <c r="I11" s="71">
        <f>I10</f>
        <v>38620</v>
      </c>
      <c r="J11" s="66">
        <f t="shared" si="3"/>
        <v>55844520</v>
      </c>
      <c r="K11" s="92">
        <f t="shared" si="4"/>
        <v>60312082</v>
      </c>
      <c r="L11" s="93">
        <f t="shared" si="5"/>
        <v>151000</v>
      </c>
      <c r="M11" s="94">
        <f t="shared" si="6"/>
        <v>5567100.0000000009</v>
      </c>
      <c r="N11" s="63"/>
      <c r="O11" s="8"/>
      <c r="Q11" s="2"/>
      <c r="R11" s="2"/>
    </row>
    <row r="12" spans="1:18" x14ac:dyDescent="0.25">
      <c r="A12" s="71">
        <v>11</v>
      </c>
      <c r="B12" s="72">
        <v>301</v>
      </c>
      <c r="C12" s="73">
        <v>3</v>
      </c>
      <c r="D12" s="74" t="s">
        <v>30</v>
      </c>
      <c r="E12" s="74">
        <v>1961</v>
      </c>
      <c r="F12" s="74">
        <v>236</v>
      </c>
      <c r="G12" s="74">
        <f t="shared" si="0"/>
        <v>2197</v>
      </c>
      <c r="H12" s="73">
        <f t="shared" si="1"/>
        <v>2416.7000000000003</v>
      </c>
      <c r="I12" s="71">
        <f>I11+120</f>
        <v>38740</v>
      </c>
      <c r="J12" s="66">
        <f t="shared" si="3"/>
        <v>85111780</v>
      </c>
      <c r="K12" s="92">
        <f t="shared" si="4"/>
        <v>91920722</v>
      </c>
      <c r="L12" s="93">
        <f t="shared" si="5"/>
        <v>230000</v>
      </c>
      <c r="M12" s="94">
        <f t="shared" si="6"/>
        <v>8458450.0000000019</v>
      </c>
      <c r="N12" s="63"/>
      <c r="O12" s="8"/>
      <c r="Q12" s="2"/>
      <c r="R12" s="2"/>
    </row>
    <row r="13" spans="1:18" x14ac:dyDescent="0.25">
      <c r="A13" s="71">
        <v>12</v>
      </c>
      <c r="B13" s="72">
        <v>302</v>
      </c>
      <c r="C13" s="73">
        <v>3</v>
      </c>
      <c r="D13" s="74" t="s">
        <v>11</v>
      </c>
      <c r="E13" s="74">
        <v>966</v>
      </c>
      <c r="F13" s="74">
        <v>74</v>
      </c>
      <c r="G13" s="74">
        <f t="shared" si="0"/>
        <v>1040</v>
      </c>
      <c r="H13" s="73">
        <f t="shared" si="1"/>
        <v>1144</v>
      </c>
      <c r="I13" s="71">
        <f t="shared" ref="I13:I15" si="7">I12</f>
        <v>38740</v>
      </c>
      <c r="J13" s="66">
        <f t="shared" si="3"/>
        <v>40289600</v>
      </c>
      <c r="K13" s="92">
        <f t="shared" si="4"/>
        <v>43512768</v>
      </c>
      <c r="L13" s="93">
        <f t="shared" si="5"/>
        <v>109000</v>
      </c>
      <c r="M13" s="94">
        <f t="shared" si="6"/>
        <v>4004000</v>
      </c>
      <c r="N13" s="63"/>
      <c r="O13" s="8"/>
      <c r="Q13" s="2"/>
      <c r="R13" s="2"/>
    </row>
    <row r="14" spans="1:18" x14ac:dyDescent="0.25">
      <c r="A14" s="71">
        <v>13</v>
      </c>
      <c r="B14" s="72">
        <v>303</v>
      </c>
      <c r="C14" s="73">
        <v>3</v>
      </c>
      <c r="D14" s="74" t="s">
        <v>11</v>
      </c>
      <c r="E14" s="74">
        <v>966</v>
      </c>
      <c r="F14" s="74">
        <v>74</v>
      </c>
      <c r="G14" s="74">
        <f t="shared" si="0"/>
        <v>1040</v>
      </c>
      <c r="H14" s="73">
        <f t="shared" si="1"/>
        <v>1144</v>
      </c>
      <c r="I14" s="71">
        <f t="shared" si="7"/>
        <v>38740</v>
      </c>
      <c r="J14" s="66">
        <f t="shared" si="3"/>
        <v>40289600</v>
      </c>
      <c r="K14" s="92">
        <f t="shared" si="4"/>
        <v>43512768</v>
      </c>
      <c r="L14" s="93">
        <f t="shared" si="5"/>
        <v>109000</v>
      </c>
      <c r="M14" s="94">
        <f t="shared" si="6"/>
        <v>4004000</v>
      </c>
      <c r="N14" s="63"/>
      <c r="O14" s="8"/>
      <c r="Q14" s="2"/>
      <c r="R14" s="2"/>
    </row>
    <row r="15" spans="1:18" x14ac:dyDescent="0.25">
      <c r="A15" s="71">
        <v>14</v>
      </c>
      <c r="B15" s="72">
        <v>304</v>
      </c>
      <c r="C15" s="73">
        <v>3</v>
      </c>
      <c r="D15" s="74" t="s">
        <v>42</v>
      </c>
      <c r="E15" s="74">
        <v>1809</v>
      </c>
      <c r="F15" s="74">
        <v>160</v>
      </c>
      <c r="G15" s="74">
        <f t="shared" si="0"/>
        <v>1969</v>
      </c>
      <c r="H15" s="73">
        <f t="shared" si="1"/>
        <v>2165.9</v>
      </c>
      <c r="I15" s="71">
        <f t="shared" si="7"/>
        <v>38740</v>
      </c>
      <c r="J15" s="66">
        <f t="shared" si="3"/>
        <v>76279060</v>
      </c>
      <c r="K15" s="92">
        <f t="shared" si="4"/>
        <v>82381385</v>
      </c>
      <c r="L15" s="93">
        <f t="shared" si="5"/>
        <v>206000</v>
      </c>
      <c r="M15" s="94">
        <f t="shared" si="6"/>
        <v>7580650</v>
      </c>
      <c r="N15" s="63"/>
      <c r="O15" s="8"/>
      <c r="Q15" s="2"/>
      <c r="R15" s="2"/>
    </row>
    <row r="16" spans="1:18" x14ac:dyDescent="0.25">
      <c r="A16" s="71">
        <v>15</v>
      </c>
      <c r="B16" s="72">
        <v>305</v>
      </c>
      <c r="C16" s="73">
        <v>3</v>
      </c>
      <c r="D16" s="74" t="s">
        <v>11</v>
      </c>
      <c r="E16" s="74">
        <v>1328</v>
      </c>
      <c r="F16" s="74">
        <v>118</v>
      </c>
      <c r="G16" s="74">
        <f t="shared" si="0"/>
        <v>1446</v>
      </c>
      <c r="H16" s="73">
        <f t="shared" si="1"/>
        <v>1590.6000000000001</v>
      </c>
      <c r="I16" s="71">
        <f>I15</f>
        <v>38740</v>
      </c>
      <c r="J16" s="66">
        <f t="shared" si="3"/>
        <v>56018040</v>
      </c>
      <c r="K16" s="92">
        <f t="shared" si="4"/>
        <v>60499483</v>
      </c>
      <c r="L16" s="93">
        <f t="shared" si="5"/>
        <v>151000</v>
      </c>
      <c r="M16" s="94">
        <f t="shared" si="6"/>
        <v>5567100.0000000009</v>
      </c>
      <c r="N16" s="63"/>
      <c r="O16" s="8"/>
      <c r="Q16" s="2"/>
      <c r="R16" s="2"/>
    </row>
    <row r="17" spans="1:18" s="47" customFormat="1" x14ac:dyDescent="0.25">
      <c r="A17" s="71">
        <v>16</v>
      </c>
      <c r="B17" s="72">
        <v>401</v>
      </c>
      <c r="C17" s="73">
        <v>4</v>
      </c>
      <c r="D17" s="74" t="s">
        <v>30</v>
      </c>
      <c r="E17" s="74">
        <v>1961</v>
      </c>
      <c r="F17" s="74">
        <v>236</v>
      </c>
      <c r="G17" s="74">
        <f t="shared" si="0"/>
        <v>2197</v>
      </c>
      <c r="H17" s="73">
        <f t="shared" si="1"/>
        <v>2416.7000000000003</v>
      </c>
      <c r="I17" s="71">
        <f>I16+120</f>
        <v>38860</v>
      </c>
      <c r="J17" s="66">
        <f t="shared" si="3"/>
        <v>85375420</v>
      </c>
      <c r="K17" s="92">
        <f t="shared" si="4"/>
        <v>92205454</v>
      </c>
      <c r="L17" s="93">
        <f t="shared" si="5"/>
        <v>230500</v>
      </c>
      <c r="M17" s="94">
        <f t="shared" si="6"/>
        <v>8458450.0000000019</v>
      </c>
      <c r="N17" s="63"/>
      <c r="O17" s="48"/>
      <c r="Q17" s="7"/>
      <c r="R17" s="7"/>
    </row>
    <row r="18" spans="1:18" ht="16.5" x14ac:dyDescent="0.25">
      <c r="A18" s="71">
        <v>17</v>
      </c>
      <c r="B18" s="74">
        <v>402</v>
      </c>
      <c r="C18" s="73">
        <v>4</v>
      </c>
      <c r="D18" s="74" t="s">
        <v>11</v>
      </c>
      <c r="E18" s="74">
        <v>966</v>
      </c>
      <c r="F18" s="74">
        <v>74</v>
      </c>
      <c r="G18" s="74">
        <f t="shared" si="0"/>
        <v>1040</v>
      </c>
      <c r="H18" s="73">
        <f t="shared" si="1"/>
        <v>1144</v>
      </c>
      <c r="I18" s="71">
        <f t="shared" ref="I18:I20" si="8">I17</f>
        <v>38860</v>
      </c>
      <c r="J18" s="66">
        <f t="shared" si="3"/>
        <v>40414400</v>
      </c>
      <c r="K18" s="92">
        <f t="shared" si="4"/>
        <v>43647552</v>
      </c>
      <c r="L18" s="93">
        <f t="shared" si="5"/>
        <v>109000</v>
      </c>
      <c r="M18" s="94">
        <f t="shared" si="6"/>
        <v>4004000</v>
      </c>
      <c r="O18" s="9"/>
      <c r="R18" s="10"/>
    </row>
    <row r="19" spans="1:18" ht="15.75" customHeight="1" x14ac:dyDescent="0.25">
      <c r="A19" s="71">
        <v>18</v>
      </c>
      <c r="B19" s="72">
        <v>403</v>
      </c>
      <c r="C19" s="73">
        <v>4</v>
      </c>
      <c r="D19" s="74" t="s">
        <v>11</v>
      </c>
      <c r="E19" s="74">
        <v>966</v>
      </c>
      <c r="F19" s="74">
        <v>74</v>
      </c>
      <c r="G19" s="74">
        <f t="shared" si="0"/>
        <v>1040</v>
      </c>
      <c r="H19" s="73">
        <f t="shared" si="1"/>
        <v>1144</v>
      </c>
      <c r="I19" s="71">
        <f t="shared" si="8"/>
        <v>38860</v>
      </c>
      <c r="J19" s="66">
        <f t="shared" si="3"/>
        <v>40414400</v>
      </c>
      <c r="K19" s="92">
        <f t="shared" si="4"/>
        <v>43647552</v>
      </c>
      <c r="L19" s="93">
        <f t="shared" si="5"/>
        <v>109000</v>
      </c>
      <c r="M19" s="94">
        <f t="shared" si="6"/>
        <v>4004000</v>
      </c>
      <c r="O19" s="9"/>
      <c r="R19" s="10"/>
    </row>
    <row r="20" spans="1:18" ht="16.5" x14ac:dyDescent="0.25">
      <c r="A20" s="71">
        <v>19</v>
      </c>
      <c r="B20" s="74">
        <v>404</v>
      </c>
      <c r="C20" s="73">
        <v>4</v>
      </c>
      <c r="D20" s="74" t="s">
        <v>42</v>
      </c>
      <c r="E20" s="74">
        <v>1809</v>
      </c>
      <c r="F20" s="74">
        <v>160</v>
      </c>
      <c r="G20" s="74">
        <f t="shared" si="0"/>
        <v>1969</v>
      </c>
      <c r="H20" s="73">
        <f t="shared" si="1"/>
        <v>2165.9</v>
      </c>
      <c r="I20" s="71">
        <f t="shared" si="8"/>
        <v>38860</v>
      </c>
      <c r="J20" s="66">
        <f t="shared" si="3"/>
        <v>76515340</v>
      </c>
      <c r="K20" s="92">
        <f t="shared" si="4"/>
        <v>82636567</v>
      </c>
      <c r="L20" s="93">
        <f t="shared" si="5"/>
        <v>206500</v>
      </c>
      <c r="M20" s="94">
        <f t="shared" si="6"/>
        <v>7580650</v>
      </c>
      <c r="O20" s="9"/>
      <c r="R20" s="10"/>
    </row>
    <row r="21" spans="1:18" ht="17.25" customHeight="1" x14ac:dyDescent="0.25">
      <c r="A21" s="71">
        <v>20</v>
      </c>
      <c r="B21" s="72">
        <v>405</v>
      </c>
      <c r="C21" s="73">
        <v>4</v>
      </c>
      <c r="D21" s="74" t="s">
        <v>11</v>
      </c>
      <c r="E21" s="74">
        <v>1328</v>
      </c>
      <c r="F21" s="74">
        <v>118</v>
      </c>
      <c r="G21" s="74">
        <f t="shared" si="0"/>
        <v>1446</v>
      </c>
      <c r="H21" s="73">
        <f t="shared" si="1"/>
        <v>1590.6000000000001</v>
      </c>
      <c r="I21" s="71">
        <f>I20</f>
        <v>38860</v>
      </c>
      <c r="J21" s="66">
        <f t="shared" si="3"/>
        <v>56191560</v>
      </c>
      <c r="K21" s="92">
        <f t="shared" si="4"/>
        <v>60686885</v>
      </c>
      <c r="L21" s="93">
        <f t="shared" si="5"/>
        <v>151500</v>
      </c>
      <c r="M21" s="94">
        <f t="shared" si="6"/>
        <v>5567100.0000000009</v>
      </c>
      <c r="R21" s="10"/>
    </row>
    <row r="22" spans="1:18" ht="17.25" customHeight="1" x14ac:dyDescent="0.25">
      <c r="A22" s="71">
        <v>21</v>
      </c>
      <c r="B22" s="72">
        <v>501</v>
      </c>
      <c r="C22" s="73">
        <v>5</v>
      </c>
      <c r="D22" s="74" t="s">
        <v>30</v>
      </c>
      <c r="E22" s="74">
        <v>1961</v>
      </c>
      <c r="F22" s="74">
        <v>236</v>
      </c>
      <c r="G22" s="74">
        <f t="shared" si="0"/>
        <v>2197</v>
      </c>
      <c r="H22" s="73">
        <f t="shared" si="1"/>
        <v>2416.7000000000003</v>
      </c>
      <c r="I22" s="71">
        <f>I21+120</f>
        <v>38980</v>
      </c>
      <c r="J22" s="66">
        <f t="shared" si="3"/>
        <v>85639060</v>
      </c>
      <c r="K22" s="92">
        <f t="shared" si="4"/>
        <v>92490185</v>
      </c>
      <c r="L22" s="93">
        <f t="shared" si="5"/>
        <v>231000</v>
      </c>
      <c r="M22" s="94">
        <f t="shared" si="6"/>
        <v>8458450.0000000019</v>
      </c>
      <c r="R22" s="10"/>
    </row>
    <row r="23" spans="1:18" ht="16.5" x14ac:dyDescent="0.25">
      <c r="A23" s="71">
        <v>22</v>
      </c>
      <c r="B23" s="74">
        <v>504</v>
      </c>
      <c r="C23" s="74">
        <v>5</v>
      </c>
      <c r="D23" s="74" t="s">
        <v>42</v>
      </c>
      <c r="E23" s="74">
        <v>1809</v>
      </c>
      <c r="F23" s="74">
        <v>160</v>
      </c>
      <c r="G23" s="74">
        <f t="shared" si="0"/>
        <v>1969</v>
      </c>
      <c r="H23" s="73">
        <f t="shared" si="1"/>
        <v>2165.9</v>
      </c>
      <c r="I23" s="71">
        <f t="shared" ref="I23:I24" si="9">I22</f>
        <v>38980</v>
      </c>
      <c r="J23" s="66">
        <f t="shared" si="3"/>
        <v>76751620</v>
      </c>
      <c r="K23" s="92">
        <f t="shared" si="4"/>
        <v>82891750</v>
      </c>
      <c r="L23" s="93">
        <f t="shared" si="5"/>
        <v>207000</v>
      </c>
      <c r="M23" s="94">
        <f t="shared" si="6"/>
        <v>7580650</v>
      </c>
      <c r="R23" s="10"/>
    </row>
    <row r="24" spans="1:18" ht="16.5" x14ac:dyDescent="0.25">
      <c r="A24" s="71">
        <v>23</v>
      </c>
      <c r="B24" s="74">
        <v>505</v>
      </c>
      <c r="C24" s="74">
        <v>5</v>
      </c>
      <c r="D24" s="74" t="s">
        <v>11</v>
      </c>
      <c r="E24" s="74">
        <v>1328</v>
      </c>
      <c r="F24" s="74">
        <v>118</v>
      </c>
      <c r="G24" s="74">
        <f t="shared" si="0"/>
        <v>1446</v>
      </c>
      <c r="H24" s="73">
        <f t="shared" si="1"/>
        <v>1590.6000000000001</v>
      </c>
      <c r="I24" s="71">
        <f t="shared" si="9"/>
        <v>38980</v>
      </c>
      <c r="J24" s="66">
        <f t="shared" si="3"/>
        <v>56365080</v>
      </c>
      <c r="K24" s="92">
        <f t="shared" si="4"/>
        <v>60874286</v>
      </c>
      <c r="L24" s="93">
        <f t="shared" si="5"/>
        <v>152000</v>
      </c>
      <c r="M24" s="94">
        <f t="shared" si="6"/>
        <v>5567100.0000000009</v>
      </c>
      <c r="R24" s="10"/>
    </row>
    <row r="25" spans="1:18" x14ac:dyDescent="0.25">
      <c r="A25" s="71">
        <v>24</v>
      </c>
      <c r="B25" s="74">
        <v>601</v>
      </c>
      <c r="C25" s="74">
        <v>6</v>
      </c>
      <c r="D25" s="74" t="s">
        <v>30</v>
      </c>
      <c r="E25" s="74">
        <v>1961</v>
      </c>
      <c r="F25" s="74">
        <v>236</v>
      </c>
      <c r="G25" s="74">
        <f t="shared" si="0"/>
        <v>2197</v>
      </c>
      <c r="H25" s="73">
        <f t="shared" si="1"/>
        <v>2416.7000000000003</v>
      </c>
      <c r="I25" s="71">
        <f>I24+120</f>
        <v>39100</v>
      </c>
      <c r="J25" s="66">
        <f t="shared" si="3"/>
        <v>85902700</v>
      </c>
      <c r="K25" s="92">
        <f t="shared" si="4"/>
        <v>92774916</v>
      </c>
      <c r="L25" s="93">
        <f t="shared" si="5"/>
        <v>232000</v>
      </c>
      <c r="M25" s="94">
        <f t="shared" si="6"/>
        <v>8458450.0000000019</v>
      </c>
    </row>
    <row r="26" spans="1:18" x14ac:dyDescent="0.25">
      <c r="A26" s="71">
        <v>25</v>
      </c>
      <c r="B26" s="74">
        <v>602</v>
      </c>
      <c r="C26" s="74">
        <v>6</v>
      </c>
      <c r="D26" s="74" t="s">
        <v>11</v>
      </c>
      <c r="E26" s="74">
        <v>966</v>
      </c>
      <c r="F26" s="74">
        <v>74</v>
      </c>
      <c r="G26" s="74">
        <f t="shared" si="0"/>
        <v>1040</v>
      </c>
      <c r="H26" s="73">
        <f t="shared" si="1"/>
        <v>1144</v>
      </c>
      <c r="I26" s="71">
        <f t="shared" ref="I26:I28" si="10">I25</f>
        <v>39100</v>
      </c>
      <c r="J26" s="66">
        <f t="shared" si="3"/>
        <v>40664000</v>
      </c>
      <c r="K26" s="92">
        <f t="shared" si="4"/>
        <v>43917120</v>
      </c>
      <c r="L26" s="93">
        <f t="shared" si="5"/>
        <v>110000</v>
      </c>
      <c r="M26" s="94">
        <f t="shared" si="6"/>
        <v>4004000</v>
      </c>
    </row>
    <row r="27" spans="1:18" x14ac:dyDescent="0.25">
      <c r="A27" s="71">
        <v>26</v>
      </c>
      <c r="B27" s="74">
        <v>603</v>
      </c>
      <c r="C27" s="74">
        <v>6</v>
      </c>
      <c r="D27" s="74" t="s">
        <v>11</v>
      </c>
      <c r="E27" s="74">
        <v>966</v>
      </c>
      <c r="F27" s="74">
        <v>74</v>
      </c>
      <c r="G27" s="74">
        <f t="shared" si="0"/>
        <v>1040</v>
      </c>
      <c r="H27" s="73">
        <f t="shared" si="1"/>
        <v>1144</v>
      </c>
      <c r="I27" s="71">
        <f t="shared" si="10"/>
        <v>39100</v>
      </c>
      <c r="J27" s="66">
        <f t="shared" si="3"/>
        <v>40664000</v>
      </c>
      <c r="K27" s="92">
        <f t="shared" si="4"/>
        <v>43917120</v>
      </c>
      <c r="L27" s="93">
        <f t="shared" si="5"/>
        <v>110000</v>
      </c>
      <c r="M27" s="94">
        <f t="shared" si="6"/>
        <v>4004000</v>
      </c>
    </row>
    <row r="28" spans="1:18" s="47" customFormat="1" x14ac:dyDescent="0.25">
      <c r="A28" s="71">
        <v>27</v>
      </c>
      <c r="B28" s="74">
        <v>604</v>
      </c>
      <c r="C28" s="74">
        <v>6</v>
      </c>
      <c r="D28" s="74" t="s">
        <v>42</v>
      </c>
      <c r="E28" s="74">
        <v>1809</v>
      </c>
      <c r="F28" s="74">
        <v>160</v>
      </c>
      <c r="G28" s="74">
        <f t="shared" si="0"/>
        <v>1969</v>
      </c>
      <c r="H28" s="73">
        <f t="shared" si="1"/>
        <v>2165.9</v>
      </c>
      <c r="I28" s="71">
        <f t="shared" si="10"/>
        <v>39100</v>
      </c>
      <c r="J28" s="66">
        <f t="shared" si="3"/>
        <v>76987900</v>
      </c>
      <c r="K28" s="92">
        <f t="shared" si="4"/>
        <v>83146932</v>
      </c>
      <c r="L28" s="93">
        <f t="shared" si="5"/>
        <v>208000</v>
      </c>
      <c r="M28" s="94">
        <f t="shared" si="6"/>
        <v>7580650</v>
      </c>
      <c r="N28" s="1"/>
    </row>
    <row r="29" spans="1:18" x14ac:dyDescent="0.25">
      <c r="A29" s="71">
        <v>28</v>
      </c>
      <c r="B29" s="74">
        <v>605</v>
      </c>
      <c r="C29" s="74">
        <v>6</v>
      </c>
      <c r="D29" s="74" t="s">
        <v>11</v>
      </c>
      <c r="E29" s="74">
        <v>1328</v>
      </c>
      <c r="F29" s="74">
        <v>118</v>
      </c>
      <c r="G29" s="74">
        <f t="shared" si="0"/>
        <v>1446</v>
      </c>
      <c r="H29" s="73">
        <f t="shared" si="1"/>
        <v>1590.6000000000001</v>
      </c>
      <c r="I29" s="71">
        <f>I28</f>
        <v>39100</v>
      </c>
      <c r="J29" s="66">
        <f t="shared" si="3"/>
        <v>56538600</v>
      </c>
      <c r="K29" s="92">
        <f t="shared" si="4"/>
        <v>61061688</v>
      </c>
      <c r="L29" s="93">
        <f t="shared" si="5"/>
        <v>152500</v>
      </c>
      <c r="M29" s="94">
        <f t="shared" si="6"/>
        <v>5567100.0000000009</v>
      </c>
    </row>
    <row r="30" spans="1:18" x14ac:dyDescent="0.25">
      <c r="A30" s="71">
        <v>29</v>
      </c>
      <c r="B30" s="74">
        <v>701</v>
      </c>
      <c r="C30" s="74">
        <v>7</v>
      </c>
      <c r="D30" s="74" t="s">
        <v>30</v>
      </c>
      <c r="E30" s="74">
        <v>1961</v>
      </c>
      <c r="F30" s="74">
        <v>236</v>
      </c>
      <c r="G30" s="74">
        <f t="shared" si="0"/>
        <v>2197</v>
      </c>
      <c r="H30" s="73">
        <f t="shared" si="1"/>
        <v>2416.7000000000003</v>
      </c>
      <c r="I30" s="71">
        <f>I29+120</f>
        <v>39220</v>
      </c>
      <c r="J30" s="66">
        <f t="shared" si="3"/>
        <v>86166340</v>
      </c>
      <c r="K30" s="92">
        <f t="shared" si="4"/>
        <v>93059647</v>
      </c>
      <c r="L30" s="93">
        <f t="shared" si="5"/>
        <v>232500</v>
      </c>
      <c r="M30" s="94">
        <f t="shared" si="6"/>
        <v>8458450.0000000019</v>
      </c>
    </row>
    <row r="31" spans="1:18" x14ac:dyDescent="0.25">
      <c r="A31" s="71">
        <v>30</v>
      </c>
      <c r="B31" s="74">
        <v>702</v>
      </c>
      <c r="C31" s="74">
        <v>7</v>
      </c>
      <c r="D31" s="74" t="s">
        <v>11</v>
      </c>
      <c r="E31" s="74">
        <v>966</v>
      </c>
      <c r="F31" s="74">
        <v>74</v>
      </c>
      <c r="G31" s="74">
        <f t="shared" si="0"/>
        <v>1040</v>
      </c>
      <c r="H31" s="73">
        <f t="shared" si="1"/>
        <v>1144</v>
      </c>
      <c r="I31" s="71">
        <f t="shared" ref="I31:I33" si="11">I30</f>
        <v>39220</v>
      </c>
      <c r="J31" s="66">
        <f t="shared" si="3"/>
        <v>40788800</v>
      </c>
      <c r="K31" s="92">
        <f t="shared" si="4"/>
        <v>44051904</v>
      </c>
      <c r="L31" s="93">
        <f t="shared" si="5"/>
        <v>110000</v>
      </c>
      <c r="M31" s="94">
        <f t="shared" si="6"/>
        <v>4004000</v>
      </c>
    </row>
    <row r="32" spans="1:18" x14ac:dyDescent="0.25">
      <c r="A32" s="71">
        <v>31</v>
      </c>
      <c r="B32" s="72">
        <v>703</v>
      </c>
      <c r="C32" s="72">
        <v>7</v>
      </c>
      <c r="D32" s="74" t="s">
        <v>11</v>
      </c>
      <c r="E32" s="74">
        <v>966</v>
      </c>
      <c r="F32" s="74">
        <v>74</v>
      </c>
      <c r="G32" s="74">
        <f t="shared" si="0"/>
        <v>1040</v>
      </c>
      <c r="H32" s="73">
        <f t="shared" si="1"/>
        <v>1144</v>
      </c>
      <c r="I32" s="71">
        <f t="shared" si="11"/>
        <v>39220</v>
      </c>
      <c r="J32" s="66">
        <f t="shared" si="3"/>
        <v>40788800</v>
      </c>
      <c r="K32" s="92">
        <f t="shared" si="4"/>
        <v>44051904</v>
      </c>
      <c r="L32" s="93">
        <f t="shared" si="5"/>
        <v>110000</v>
      </c>
      <c r="M32" s="94">
        <f t="shared" si="6"/>
        <v>4004000</v>
      </c>
    </row>
    <row r="33" spans="1:18" s="1" customFormat="1" x14ac:dyDescent="0.25">
      <c r="A33" s="71">
        <v>32</v>
      </c>
      <c r="B33" s="72">
        <v>704</v>
      </c>
      <c r="C33" s="72">
        <v>7</v>
      </c>
      <c r="D33" s="74" t="s">
        <v>42</v>
      </c>
      <c r="E33" s="74">
        <v>1809</v>
      </c>
      <c r="F33" s="74">
        <v>160</v>
      </c>
      <c r="G33" s="74">
        <f t="shared" si="0"/>
        <v>1969</v>
      </c>
      <c r="H33" s="73">
        <f t="shared" si="1"/>
        <v>2165.9</v>
      </c>
      <c r="I33" s="71">
        <f t="shared" si="11"/>
        <v>39220</v>
      </c>
      <c r="J33" s="66">
        <f t="shared" si="3"/>
        <v>77224180</v>
      </c>
      <c r="K33" s="92">
        <f t="shared" si="4"/>
        <v>83402114</v>
      </c>
      <c r="L33" s="93">
        <f t="shared" si="5"/>
        <v>208500</v>
      </c>
      <c r="M33" s="94">
        <f t="shared" si="6"/>
        <v>7580650</v>
      </c>
      <c r="O33"/>
      <c r="P33"/>
      <c r="R33"/>
    </row>
    <row r="34" spans="1:18" s="1" customFormat="1" x14ac:dyDescent="0.25">
      <c r="A34" s="71">
        <v>33</v>
      </c>
      <c r="B34" s="72">
        <v>705</v>
      </c>
      <c r="C34" s="72">
        <v>7</v>
      </c>
      <c r="D34" s="74" t="s">
        <v>11</v>
      </c>
      <c r="E34" s="74">
        <v>1328</v>
      </c>
      <c r="F34" s="74">
        <v>118</v>
      </c>
      <c r="G34" s="74">
        <f t="shared" si="0"/>
        <v>1446</v>
      </c>
      <c r="H34" s="73">
        <f t="shared" si="1"/>
        <v>1590.6000000000001</v>
      </c>
      <c r="I34" s="71">
        <f>I33</f>
        <v>39220</v>
      </c>
      <c r="J34" s="66">
        <f t="shared" si="3"/>
        <v>56712120</v>
      </c>
      <c r="K34" s="92">
        <f t="shared" si="4"/>
        <v>61249090</v>
      </c>
      <c r="L34" s="93">
        <f t="shared" si="5"/>
        <v>153000</v>
      </c>
      <c r="M34" s="94">
        <f t="shared" si="6"/>
        <v>5567100.0000000009</v>
      </c>
      <c r="O34"/>
      <c r="P34"/>
      <c r="R34"/>
    </row>
    <row r="35" spans="1:18" s="1" customFormat="1" x14ac:dyDescent="0.25">
      <c r="A35" s="71">
        <v>34</v>
      </c>
      <c r="B35" s="72">
        <v>801</v>
      </c>
      <c r="C35" s="72">
        <v>8</v>
      </c>
      <c r="D35" s="74" t="s">
        <v>30</v>
      </c>
      <c r="E35" s="74">
        <v>1961</v>
      </c>
      <c r="F35" s="74">
        <v>236</v>
      </c>
      <c r="G35" s="74">
        <f t="shared" si="0"/>
        <v>2197</v>
      </c>
      <c r="H35" s="73">
        <f t="shared" si="1"/>
        <v>2416.7000000000003</v>
      </c>
      <c r="I35" s="71">
        <f>I34+120</f>
        <v>39340</v>
      </c>
      <c r="J35" s="66">
        <f t="shared" si="3"/>
        <v>86429980</v>
      </c>
      <c r="K35" s="92">
        <f t="shared" si="4"/>
        <v>93344378</v>
      </c>
      <c r="L35" s="93">
        <f t="shared" si="5"/>
        <v>233500</v>
      </c>
      <c r="M35" s="94">
        <f t="shared" si="6"/>
        <v>8458450.0000000019</v>
      </c>
      <c r="O35"/>
      <c r="P35"/>
      <c r="R35"/>
    </row>
    <row r="36" spans="1:18" s="1" customFormat="1" x14ac:dyDescent="0.25">
      <c r="A36" s="71">
        <v>35</v>
      </c>
      <c r="B36" s="72">
        <v>802</v>
      </c>
      <c r="C36" s="72">
        <v>8</v>
      </c>
      <c r="D36" s="74" t="s">
        <v>11</v>
      </c>
      <c r="E36" s="74">
        <v>966</v>
      </c>
      <c r="F36" s="74">
        <v>74</v>
      </c>
      <c r="G36" s="74">
        <f t="shared" si="0"/>
        <v>1040</v>
      </c>
      <c r="H36" s="73">
        <f t="shared" si="1"/>
        <v>1144</v>
      </c>
      <c r="I36" s="71">
        <f t="shared" ref="I36:I38" si="12">I35</f>
        <v>39340</v>
      </c>
      <c r="J36" s="66">
        <f t="shared" si="3"/>
        <v>40913600</v>
      </c>
      <c r="K36" s="92">
        <f t="shared" si="4"/>
        <v>44186688</v>
      </c>
      <c r="L36" s="93">
        <f t="shared" si="5"/>
        <v>110500</v>
      </c>
      <c r="M36" s="94">
        <f t="shared" si="6"/>
        <v>4004000</v>
      </c>
      <c r="O36"/>
      <c r="P36"/>
      <c r="R36"/>
    </row>
    <row r="37" spans="1:18" s="1" customFormat="1" x14ac:dyDescent="0.25">
      <c r="A37" s="71">
        <v>36</v>
      </c>
      <c r="B37" s="72">
        <v>803</v>
      </c>
      <c r="C37" s="72">
        <v>8</v>
      </c>
      <c r="D37" s="74" t="s">
        <v>11</v>
      </c>
      <c r="E37" s="74">
        <v>966</v>
      </c>
      <c r="F37" s="74">
        <v>74</v>
      </c>
      <c r="G37" s="74">
        <f t="shared" si="0"/>
        <v>1040</v>
      </c>
      <c r="H37" s="73">
        <f t="shared" si="1"/>
        <v>1144</v>
      </c>
      <c r="I37" s="71">
        <f t="shared" si="12"/>
        <v>39340</v>
      </c>
      <c r="J37" s="66">
        <f t="shared" si="3"/>
        <v>40913600</v>
      </c>
      <c r="K37" s="92">
        <f t="shared" si="4"/>
        <v>44186688</v>
      </c>
      <c r="L37" s="93">
        <f t="shared" si="5"/>
        <v>110500</v>
      </c>
      <c r="M37" s="94">
        <f t="shared" si="6"/>
        <v>4004000</v>
      </c>
      <c r="O37"/>
      <c r="P37"/>
      <c r="R37"/>
    </row>
    <row r="38" spans="1:18" s="1" customFormat="1" x14ac:dyDescent="0.25">
      <c r="A38" s="71">
        <v>37</v>
      </c>
      <c r="B38" s="72">
        <v>804</v>
      </c>
      <c r="C38" s="72">
        <v>8</v>
      </c>
      <c r="D38" s="74" t="s">
        <v>42</v>
      </c>
      <c r="E38" s="74">
        <v>1809</v>
      </c>
      <c r="F38" s="74">
        <v>160</v>
      </c>
      <c r="G38" s="74">
        <f t="shared" si="0"/>
        <v>1969</v>
      </c>
      <c r="H38" s="73">
        <f t="shared" si="1"/>
        <v>2165.9</v>
      </c>
      <c r="I38" s="71">
        <f t="shared" si="12"/>
        <v>39340</v>
      </c>
      <c r="J38" s="66">
        <f t="shared" si="3"/>
        <v>77460460</v>
      </c>
      <c r="K38" s="92">
        <f t="shared" si="4"/>
        <v>83657297</v>
      </c>
      <c r="L38" s="93">
        <f t="shared" si="5"/>
        <v>209000</v>
      </c>
      <c r="M38" s="94">
        <f t="shared" si="6"/>
        <v>7580650</v>
      </c>
      <c r="O38"/>
      <c r="P38"/>
      <c r="R38"/>
    </row>
    <row r="39" spans="1:18" s="1" customFormat="1" x14ac:dyDescent="0.25">
      <c r="A39" s="71">
        <v>38</v>
      </c>
      <c r="B39" s="72">
        <v>805</v>
      </c>
      <c r="C39" s="72">
        <v>8</v>
      </c>
      <c r="D39" s="74" t="s">
        <v>11</v>
      </c>
      <c r="E39" s="74">
        <v>1328</v>
      </c>
      <c r="F39" s="74">
        <v>118</v>
      </c>
      <c r="G39" s="74">
        <f t="shared" si="0"/>
        <v>1446</v>
      </c>
      <c r="H39" s="73">
        <f t="shared" si="1"/>
        <v>1590.6000000000001</v>
      </c>
      <c r="I39" s="71">
        <f>I38</f>
        <v>39340</v>
      </c>
      <c r="J39" s="66">
        <f t="shared" si="3"/>
        <v>56885640</v>
      </c>
      <c r="K39" s="92">
        <f t="shared" si="4"/>
        <v>61436491</v>
      </c>
      <c r="L39" s="93">
        <f t="shared" si="5"/>
        <v>153500</v>
      </c>
      <c r="M39" s="94">
        <f t="shared" si="6"/>
        <v>5567100.0000000009</v>
      </c>
      <c r="O39"/>
      <c r="P39"/>
      <c r="R39"/>
    </row>
    <row r="40" spans="1:18" s="1" customFormat="1" x14ac:dyDescent="0.25">
      <c r="A40" s="71">
        <v>39</v>
      </c>
      <c r="B40" s="72">
        <v>901</v>
      </c>
      <c r="C40" s="72">
        <v>9</v>
      </c>
      <c r="D40" s="74" t="s">
        <v>30</v>
      </c>
      <c r="E40" s="74">
        <v>1961</v>
      </c>
      <c r="F40" s="74">
        <v>236</v>
      </c>
      <c r="G40" s="74">
        <f t="shared" si="0"/>
        <v>2197</v>
      </c>
      <c r="H40" s="73">
        <f t="shared" si="1"/>
        <v>2416.7000000000003</v>
      </c>
      <c r="I40" s="71">
        <f>I39+120</f>
        <v>39460</v>
      </c>
      <c r="J40" s="66">
        <f t="shared" si="3"/>
        <v>86693620</v>
      </c>
      <c r="K40" s="92">
        <f t="shared" si="4"/>
        <v>93629110</v>
      </c>
      <c r="L40" s="93">
        <f t="shared" si="5"/>
        <v>234000</v>
      </c>
      <c r="M40" s="94">
        <f t="shared" si="6"/>
        <v>8458450.0000000019</v>
      </c>
      <c r="O40"/>
      <c r="P40"/>
      <c r="R40"/>
    </row>
    <row r="41" spans="1:18" s="1" customFormat="1" x14ac:dyDescent="0.25">
      <c r="A41" s="71">
        <v>40</v>
      </c>
      <c r="B41" s="72">
        <v>902</v>
      </c>
      <c r="C41" s="72">
        <v>9</v>
      </c>
      <c r="D41" s="74" t="s">
        <v>11</v>
      </c>
      <c r="E41" s="74">
        <v>966</v>
      </c>
      <c r="F41" s="74">
        <v>74</v>
      </c>
      <c r="G41" s="74">
        <f t="shared" si="0"/>
        <v>1040</v>
      </c>
      <c r="H41" s="73">
        <f t="shared" si="1"/>
        <v>1144</v>
      </c>
      <c r="I41" s="71">
        <f t="shared" ref="I41:I43" si="13">I40</f>
        <v>39460</v>
      </c>
      <c r="J41" s="66">
        <f t="shared" si="3"/>
        <v>41038400</v>
      </c>
      <c r="K41" s="92">
        <f t="shared" si="4"/>
        <v>44321472</v>
      </c>
      <c r="L41" s="93">
        <f t="shared" si="5"/>
        <v>111000</v>
      </c>
      <c r="M41" s="94">
        <f t="shared" si="6"/>
        <v>4004000</v>
      </c>
      <c r="O41"/>
      <c r="P41"/>
      <c r="R41"/>
    </row>
    <row r="42" spans="1:18" s="1" customFormat="1" x14ac:dyDescent="0.25">
      <c r="A42" s="71">
        <v>41</v>
      </c>
      <c r="B42" s="74">
        <v>903</v>
      </c>
      <c r="C42" s="74">
        <v>9</v>
      </c>
      <c r="D42" s="74" t="s">
        <v>11</v>
      </c>
      <c r="E42" s="74">
        <v>966</v>
      </c>
      <c r="F42" s="74">
        <v>74</v>
      </c>
      <c r="G42" s="74">
        <f t="shared" si="0"/>
        <v>1040</v>
      </c>
      <c r="H42" s="73">
        <f t="shared" si="1"/>
        <v>1144</v>
      </c>
      <c r="I42" s="71">
        <f t="shared" si="13"/>
        <v>39460</v>
      </c>
      <c r="J42" s="66">
        <f t="shared" si="3"/>
        <v>41038400</v>
      </c>
      <c r="K42" s="92">
        <f t="shared" si="4"/>
        <v>44321472</v>
      </c>
      <c r="L42" s="93">
        <f t="shared" si="5"/>
        <v>111000</v>
      </c>
      <c r="M42" s="94">
        <f t="shared" si="6"/>
        <v>4004000</v>
      </c>
      <c r="O42"/>
      <c r="P42"/>
      <c r="R42"/>
    </row>
    <row r="43" spans="1:18" s="1" customFormat="1" x14ac:dyDescent="0.25">
      <c r="A43" s="71">
        <v>42</v>
      </c>
      <c r="B43" s="74">
        <v>904</v>
      </c>
      <c r="C43" s="74">
        <v>9</v>
      </c>
      <c r="D43" s="74" t="s">
        <v>42</v>
      </c>
      <c r="E43" s="74">
        <v>1809</v>
      </c>
      <c r="F43" s="74">
        <v>160</v>
      </c>
      <c r="G43" s="74">
        <f t="shared" si="0"/>
        <v>1969</v>
      </c>
      <c r="H43" s="73">
        <f t="shared" si="1"/>
        <v>2165.9</v>
      </c>
      <c r="I43" s="71">
        <f t="shared" si="13"/>
        <v>39460</v>
      </c>
      <c r="J43" s="66">
        <f t="shared" si="3"/>
        <v>77696740</v>
      </c>
      <c r="K43" s="92">
        <f t="shared" si="4"/>
        <v>83912479</v>
      </c>
      <c r="L43" s="93">
        <f t="shared" si="5"/>
        <v>210000</v>
      </c>
      <c r="M43" s="94">
        <f t="shared" si="6"/>
        <v>7580650</v>
      </c>
      <c r="O43"/>
      <c r="P43"/>
      <c r="R43"/>
    </row>
    <row r="44" spans="1:18" s="1" customFormat="1" x14ac:dyDescent="0.25">
      <c r="A44" s="71">
        <v>43</v>
      </c>
      <c r="B44" s="74">
        <v>905</v>
      </c>
      <c r="C44" s="74">
        <v>9</v>
      </c>
      <c r="D44" s="74" t="s">
        <v>11</v>
      </c>
      <c r="E44" s="74">
        <v>1328</v>
      </c>
      <c r="F44" s="74">
        <v>118</v>
      </c>
      <c r="G44" s="74">
        <f t="shared" si="0"/>
        <v>1446</v>
      </c>
      <c r="H44" s="73">
        <f t="shared" si="1"/>
        <v>1590.6000000000001</v>
      </c>
      <c r="I44" s="71">
        <f>I43</f>
        <v>39460</v>
      </c>
      <c r="J44" s="66">
        <f t="shared" si="3"/>
        <v>57059160</v>
      </c>
      <c r="K44" s="92">
        <f t="shared" si="4"/>
        <v>61623893</v>
      </c>
      <c r="L44" s="93">
        <f t="shared" si="5"/>
        <v>154000</v>
      </c>
      <c r="M44" s="94">
        <f t="shared" si="6"/>
        <v>5567100.0000000009</v>
      </c>
      <c r="O44"/>
      <c r="P44"/>
      <c r="R44"/>
    </row>
    <row r="45" spans="1:18" s="1" customFormat="1" x14ac:dyDescent="0.25">
      <c r="A45" s="71">
        <v>44</v>
      </c>
      <c r="B45" s="74">
        <v>1001</v>
      </c>
      <c r="C45" s="74">
        <v>10</v>
      </c>
      <c r="D45" s="74" t="s">
        <v>30</v>
      </c>
      <c r="E45" s="74">
        <v>1961</v>
      </c>
      <c r="F45" s="74">
        <v>236</v>
      </c>
      <c r="G45" s="74">
        <f t="shared" si="0"/>
        <v>2197</v>
      </c>
      <c r="H45" s="73">
        <f t="shared" si="1"/>
        <v>2416.7000000000003</v>
      </c>
      <c r="I45" s="71">
        <f>I44+120</f>
        <v>39580</v>
      </c>
      <c r="J45" s="66">
        <f t="shared" si="3"/>
        <v>86957260</v>
      </c>
      <c r="K45" s="92">
        <f t="shared" si="4"/>
        <v>93913841</v>
      </c>
      <c r="L45" s="93">
        <f t="shared" si="5"/>
        <v>235000</v>
      </c>
      <c r="M45" s="94">
        <f t="shared" si="6"/>
        <v>8458450.0000000019</v>
      </c>
      <c r="O45"/>
      <c r="P45"/>
      <c r="R45"/>
    </row>
    <row r="46" spans="1:18" s="1" customFormat="1" x14ac:dyDescent="0.25">
      <c r="A46" s="71">
        <v>45</v>
      </c>
      <c r="B46" s="74">
        <v>1002</v>
      </c>
      <c r="C46" s="74">
        <v>10</v>
      </c>
      <c r="D46" s="74" t="s">
        <v>11</v>
      </c>
      <c r="E46" s="74">
        <v>966</v>
      </c>
      <c r="F46" s="74">
        <v>74</v>
      </c>
      <c r="G46" s="74">
        <f t="shared" si="0"/>
        <v>1040</v>
      </c>
      <c r="H46" s="73">
        <f t="shared" si="1"/>
        <v>1144</v>
      </c>
      <c r="I46" s="71">
        <f t="shared" ref="I46:I48" si="14">I45</f>
        <v>39580</v>
      </c>
      <c r="J46" s="66">
        <f t="shared" si="3"/>
        <v>41163200</v>
      </c>
      <c r="K46" s="92">
        <f t="shared" si="4"/>
        <v>44456256</v>
      </c>
      <c r="L46" s="93">
        <f t="shared" si="5"/>
        <v>111000</v>
      </c>
      <c r="M46" s="94">
        <f t="shared" si="6"/>
        <v>4004000</v>
      </c>
      <c r="O46"/>
      <c r="P46"/>
      <c r="R46"/>
    </row>
    <row r="47" spans="1:18" s="1" customFormat="1" x14ac:dyDescent="0.25">
      <c r="A47" s="71">
        <v>46</v>
      </c>
      <c r="B47" s="74">
        <v>1003</v>
      </c>
      <c r="C47" s="74">
        <v>10</v>
      </c>
      <c r="D47" s="74" t="s">
        <v>11</v>
      </c>
      <c r="E47" s="74">
        <v>966</v>
      </c>
      <c r="F47" s="74">
        <v>74</v>
      </c>
      <c r="G47" s="74">
        <f t="shared" si="0"/>
        <v>1040</v>
      </c>
      <c r="H47" s="73">
        <f t="shared" si="1"/>
        <v>1144</v>
      </c>
      <c r="I47" s="71">
        <f t="shared" si="14"/>
        <v>39580</v>
      </c>
      <c r="J47" s="66">
        <f t="shared" si="3"/>
        <v>41163200</v>
      </c>
      <c r="K47" s="92">
        <f t="shared" si="4"/>
        <v>44456256</v>
      </c>
      <c r="L47" s="93">
        <f t="shared" si="5"/>
        <v>111000</v>
      </c>
      <c r="M47" s="94">
        <f t="shared" si="6"/>
        <v>4004000</v>
      </c>
      <c r="O47"/>
      <c r="P47"/>
      <c r="R47"/>
    </row>
    <row r="48" spans="1:18" s="1" customFormat="1" x14ac:dyDescent="0.25">
      <c r="A48" s="71">
        <v>47</v>
      </c>
      <c r="B48" s="74">
        <v>1004</v>
      </c>
      <c r="C48" s="74">
        <v>10</v>
      </c>
      <c r="D48" s="74" t="s">
        <v>42</v>
      </c>
      <c r="E48" s="74">
        <v>1809</v>
      </c>
      <c r="F48" s="74">
        <v>160</v>
      </c>
      <c r="G48" s="74">
        <f t="shared" si="0"/>
        <v>1969</v>
      </c>
      <c r="H48" s="73">
        <f t="shared" si="1"/>
        <v>2165.9</v>
      </c>
      <c r="I48" s="71">
        <f t="shared" si="14"/>
        <v>39580</v>
      </c>
      <c r="J48" s="66">
        <f t="shared" si="3"/>
        <v>77933020</v>
      </c>
      <c r="K48" s="92">
        <f t="shared" si="4"/>
        <v>84167662</v>
      </c>
      <c r="L48" s="93">
        <f t="shared" si="5"/>
        <v>210500</v>
      </c>
      <c r="M48" s="94">
        <f t="shared" si="6"/>
        <v>7580650</v>
      </c>
      <c r="O48"/>
      <c r="P48"/>
      <c r="R48"/>
    </row>
    <row r="49" spans="1:18" s="1" customFormat="1" x14ac:dyDescent="0.25">
      <c r="A49" s="71">
        <v>48</v>
      </c>
      <c r="B49" s="74">
        <v>1005</v>
      </c>
      <c r="C49" s="74">
        <v>10</v>
      </c>
      <c r="D49" s="74" t="s">
        <v>11</v>
      </c>
      <c r="E49" s="74">
        <v>1328</v>
      </c>
      <c r="F49" s="74">
        <v>118</v>
      </c>
      <c r="G49" s="74">
        <f t="shared" si="0"/>
        <v>1446</v>
      </c>
      <c r="H49" s="73">
        <f t="shared" si="1"/>
        <v>1590.6000000000001</v>
      </c>
      <c r="I49" s="71">
        <f>I48</f>
        <v>39580</v>
      </c>
      <c r="J49" s="66">
        <f t="shared" si="3"/>
        <v>57232680</v>
      </c>
      <c r="K49" s="92">
        <f t="shared" si="4"/>
        <v>61811294</v>
      </c>
      <c r="L49" s="93">
        <f t="shared" si="5"/>
        <v>154500</v>
      </c>
      <c r="M49" s="94">
        <f t="shared" si="6"/>
        <v>5567100.0000000009</v>
      </c>
      <c r="O49"/>
      <c r="P49"/>
      <c r="R49"/>
    </row>
    <row r="50" spans="1:18" s="1" customFormat="1" x14ac:dyDescent="0.25">
      <c r="A50" s="71">
        <v>49</v>
      </c>
      <c r="B50" s="74">
        <v>1101</v>
      </c>
      <c r="C50" s="74">
        <v>11</v>
      </c>
      <c r="D50" s="74" t="s">
        <v>30</v>
      </c>
      <c r="E50" s="74">
        <v>1961</v>
      </c>
      <c r="F50" s="74">
        <v>236</v>
      </c>
      <c r="G50" s="74">
        <f t="shared" si="0"/>
        <v>2197</v>
      </c>
      <c r="H50" s="73">
        <f t="shared" si="1"/>
        <v>2416.7000000000003</v>
      </c>
      <c r="I50" s="71">
        <f>I49+120</f>
        <v>39700</v>
      </c>
      <c r="J50" s="66">
        <f t="shared" si="3"/>
        <v>87220900</v>
      </c>
      <c r="K50" s="92">
        <f t="shared" si="4"/>
        <v>94198572</v>
      </c>
      <c r="L50" s="93">
        <f t="shared" si="5"/>
        <v>235500</v>
      </c>
      <c r="M50" s="94">
        <f t="shared" si="6"/>
        <v>8458450.0000000019</v>
      </c>
      <c r="O50"/>
      <c r="P50"/>
      <c r="R50"/>
    </row>
    <row r="51" spans="1:18" s="1" customFormat="1" x14ac:dyDescent="0.25">
      <c r="A51" s="71">
        <v>50</v>
      </c>
      <c r="B51" s="74">
        <v>1102</v>
      </c>
      <c r="C51" s="74">
        <v>11</v>
      </c>
      <c r="D51" s="74" t="s">
        <v>11</v>
      </c>
      <c r="E51" s="74">
        <v>966</v>
      </c>
      <c r="F51" s="74">
        <v>74</v>
      </c>
      <c r="G51" s="74">
        <f t="shared" si="0"/>
        <v>1040</v>
      </c>
      <c r="H51" s="73">
        <f t="shared" si="1"/>
        <v>1144</v>
      </c>
      <c r="I51" s="71">
        <f t="shared" ref="I51:I53" si="15">I50</f>
        <v>39700</v>
      </c>
      <c r="J51" s="66">
        <f t="shared" si="3"/>
        <v>41288000</v>
      </c>
      <c r="K51" s="92">
        <f t="shared" si="4"/>
        <v>44591040</v>
      </c>
      <c r="L51" s="93">
        <f t="shared" si="5"/>
        <v>111500</v>
      </c>
      <c r="M51" s="94">
        <f t="shared" si="6"/>
        <v>4004000</v>
      </c>
      <c r="O51"/>
      <c r="P51"/>
      <c r="R51"/>
    </row>
    <row r="52" spans="1:18" s="1" customFormat="1" x14ac:dyDescent="0.25">
      <c r="A52" s="71">
        <v>51</v>
      </c>
      <c r="B52" s="74">
        <v>1103</v>
      </c>
      <c r="C52" s="74">
        <v>11</v>
      </c>
      <c r="D52" s="74" t="s">
        <v>11</v>
      </c>
      <c r="E52" s="74">
        <v>966</v>
      </c>
      <c r="F52" s="74">
        <v>74</v>
      </c>
      <c r="G52" s="74">
        <f t="shared" si="0"/>
        <v>1040</v>
      </c>
      <c r="H52" s="73">
        <f t="shared" si="1"/>
        <v>1144</v>
      </c>
      <c r="I52" s="71">
        <f t="shared" si="15"/>
        <v>39700</v>
      </c>
      <c r="J52" s="66">
        <f t="shared" si="3"/>
        <v>41288000</v>
      </c>
      <c r="K52" s="92">
        <f t="shared" si="4"/>
        <v>44591040</v>
      </c>
      <c r="L52" s="93">
        <f t="shared" si="5"/>
        <v>111500</v>
      </c>
      <c r="M52" s="94">
        <f t="shared" si="6"/>
        <v>4004000</v>
      </c>
      <c r="O52"/>
      <c r="P52"/>
      <c r="R52"/>
    </row>
    <row r="53" spans="1:18" s="1" customFormat="1" x14ac:dyDescent="0.25">
      <c r="A53" s="71">
        <v>52</v>
      </c>
      <c r="B53" s="74">
        <v>1104</v>
      </c>
      <c r="C53" s="74">
        <v>11</v>
      </c>
      <c r="D53" s="74" t="s">
        <v>42</v>
      </c>
      <c r="E53" s="74">
        <v>1809</v>
      </c>
      <c r="F53" s="74">
        <v>160</v>
      </c>
      <c r="G53" s="74">
        <f t="shared" si="0"/>
        <v>1969</v>
      </c>
      <c r="H53" s="73">
        <f t="shared" si="1"/>
        <v>2165.9</v>
      </c>
      <c r="I53" s="71">
        <f t="shared" si="15"/>
        <v>39700</v>
      </c>
      <c r="J53" s="66">
        <f t="shared" si="3"/>
        <v>78169300</v>
      </c>
      <c r="K53" s="92">
        <f t="shared" si="4"/>
        <v>84422844</v>
      </c>
      <c r="L53" s="93">
        <f t="shared" si="5"/>
        <v>211000</v>
      </c>
      <c r="M53" s="94">
        <f t="shared" si="6"/>
        <v>7580650</v>
      </c>
      <c r="O53"/>
      <c r="P53"/>
      <c r="R53"/>
    </row>
    <row r="54" spans="1:18" s="1" customFormat="1" x14ac:dyDescent="0.25">
      <c r="A54" s="71">
        <v>53</v>
      </c>
      <c r="B54" s="74">
        <v>1105</v>
      </c>
      <c r="C54" s="74">
        <v>11</v>
      </c>
      <c r="D54" s="74" t="s">
        <v>11</v>
      </c>
      <c r="E54" s="74">
        <v>1328</v>
      </c>
      <c r="F54" s="74">
        <v>118</v>
      </c>
      <c r="G54" s="74">
        <f t="shared" si="0"/>
        <v>1446</v>
      </c>
      <c r="H54" s="73">
        <f t="shared" si="1"/>
        <v>1590.6000000000001</v>
      </c>
      <c r="I54" s="71">
        <f>I53</f>
        <v>39700</v>
      </c>
      <c r="J54" s="66">
        <f t="shared" si="3"/>
        <v>57406200</v>
      </c>
      <c r="K54" s="92">
        <f t="shared" si="4"/>
        <v>61998696</v>
      </c>
      <c r="L54" s="93">
        <f t="shared" si="5"/>
        <v>155000</v>
      </c>
      <c r="M54" s="94">
        <f t="shared" si="6"/>
        <v>5567100.0000000009</v>
      </c>
      <c r="O54"/>
      <c r="P54"/>
      <c r="R54"/>
    </row>
    <row r="55" spans="1:18" s="1" customFormat="1" x14ac:dyDescent="0.25">
      <c r="A55" s="71">
        <v>54</v>
      </c>
      <c r="B55" s="74">
        <v>1201</v>
      </c>
      <c r="C55" s="74">
        <v>12</v>
      </c>
      <c r="D55" s="74" t="s">
        <v>30</v>
      </c>
      <c r="E55" s="74">
        <v>1961</v>
      </c>
      <c r="F55" s="74">
        <v>236</v>
      </c>
      <c r="G55" s="74">
        <f t="shared" si="0"/>
        <v>2197</v>
      </c>
      <c r="H55" s="73">
        <f t="shared" si="1"/>
        <v>2416.7000000000003</v>
      </c>
      <c r="I55" s="71">
        <f>I54+120</f>
        <v>39820</v>
      </c>
      <c r="J55" s="66">
        <f t="shared" si="3"/>
        <v>87484540</v>
      </c>
      <c r="K55" s="92">
        <f t="shared" si="4"/>
        <v>94483303</v>
      </c>
      <c r="L55" s="93">
        <f t="shared" si="5"/>
        <v>236000</v>
      </c>
      <c r="M55" s="94">
        <f t="shared" si="6"/>
        <v>8458450.0000000019</v>
      </c>
      <c r="O55"/>
      <c r="P55"/>
      <c r="R55"/>
    </row>
    <row r="56" spans="1:18" s="1" customFormat="1" x14ac:dyDescent="0.25">
      <c r="A56" s="71">
        <v>55</v>
      </c>
      <c r="B56" s="74">
        <v>1204</v>
      </c>
      <c r="C56" s="74">
        <v>12</v>
      </c>
      <c r="D56" s="74" t="s">
        <v>42</v>
      </c>
      <c r="E56" s="74">
        <v>1809</v>
      </c>
      <c r="F56" s="74">
        <v>160</v>
      </c>
      <c r="G56" s="74">
        <f t="shared" si="0"/>
        <v>1969</v>
      </c>
      <c r="H56" s="73">
        <f t="shared" si="1"/>
        <v>2165.9</v>
      </c>
      <c r="I56" s="71">
        <f t="shared" ref="I56:I57" si="16">I55</f>
        <v>39820</v>
      </c>
      <c r="J56" s="66">
        <f t="shared" si="3"/>
        <v>78405580</v>
      </c>
      <c r="K56" s="92">
        <f t="shared" si="4"/>
        <v>84678026</v>
      </c>
      <c r="L56" s="93">
        <f t="shared" si="5"/>
        <v>211500</v>
      </c>
      <c r="M56" s="94">
        <f t="shared" si="6"/>
        <v>7580650</v>
      </c>
      <c r="O56"/>
      <c r="P56"/>
      <c r="R56"/>
    </row>
    <row r="57" spans="1:18" s="1" customFormat="1" x14ac:dyDescent="0.25">
      <c r="A57" s="71">
        <v>56</v>
      </c>
      <c r="B57" s="74">
        <v>1205</v>
      </c>
      <c r="C57" s="74">
        <v>12</v>
      </c>
      <c r="D57" s="74" t="s">
        <v>11</v>
      </c>
      <c r="E57" s="74">
        <v>1328</v>
      </c>
      <c r="F57" s="74">
        <v>118</v>
      </c>
      <c r="G57" s="74">
        <f t="shared" si="0"/>
        <v>1446</v>
      </c>
      <c r="H57" s="73">
        <f t="shared" si="1"/>
        <v>1590.6000000000001</v>
      </c>
      <c r="I57" s="71">
        <f t="shared" si="16"/>
        <v>39820</v>
      </c>
      <c r="J57" s="66">
        <f t="shared" si="3"/>
        <v>57579720</v>
      </c>
      <c r="K57" s="92">
        <f t="shared" si="4"/>
        <v>62186098</v>
      </c>
      <c r="L57" s="93">
        <f t="shared" si="5"/>
        <v>155500</v>
      </c>
      <c r="M57" s="94">
        <f t="shared" si="6"/>
        <v>5567100.0000000009</v>
      </c>
      <c r="O57"/>
      <c r="P57"/>
      <c r="R57"/>
    </row>
    <row r="58" spans="1:18" s="1" customFormat="1" x14ac:dyDescent="0.25">
      <c r="A58" s="71">
        <v>57</v>
      </c>
      <c r="B58" s="74">
        <v>1301</v>
      </c>
      <c r="C58" s="74">
        <v>13</v>
      </c>
      <c r="D58" s="74" t="s">
        <v>30</v>
      </c>
      <c r="E58" s="74">
        <v>1961</v>
      </c>
      <c r="F58" s="74">
        <v>236</v>
      </c>
      <c r="G58" s="74">
        <f t="shared" si="0"/>
        <v>2197</v>
      </c>
      <c r="H58" s="73">
        <f t="shared" si="1"/>
        <v>2416.7000000000003</v>
      </c>
      <c r="I58" s="71">
        <f>I57+120</f>
        <v>39940</v>
      </c>
      <c r="J58" s="66">
        <f t="shared" si="3"/>
        <v>87748180</v>
      </c>
      <c r="K58" s="92">
        <f t="shared" si="4"/>
        <v>94768034</v>
      </c>
      <c r="L58" s="93">
        <f t="shared" si="5"/>
        <v>237000</v>
      </c>
      <c r="M58" s="94">
        <f t="shared" si="6"/>
        <v>8458450.0000000019</v>
      </c>
      <c r="O58"/>
      <c r="P58"/>
      <c r="R58"/>
    </row>
    <row r="59" spans="1:18" s="1" customFormat="1" x14ac:dyDescent="0.25">
      <c r="A59" s="71">
        <v>58</v>
      </c>
      <c r="B59" s="74">
        <v>1302</v>
      </c>
      <c r="C59" s="74">
        <v>13</v>
      </c>
      <c r="D59" s="74" t="s">
        <v>11</v>
      </c>
      <c r="E59" s="74">
        <v>966</v>
      </c>
      <c r="F59" s="74">
        <v>74</v>
      </c>
      <c r="G59" s="74">
        <f t="shared" si="0"/>
        <v>1040</v>
      </c>
      <c r="H59" s="73">
        <f t="shared" si="1"/>
        <v>1144</v>
      </c>
      <c r="I59" s="71">
        <f t="shared" ref="I59:I61" si="17">I58</f>
        <v>39940</v>
      </c>
      <c r="J59" s="66">
        <f t="shared" si="3"/>
        <v>41537600</v>
      </c>
      <c r="K59" s="92">
        <f t="shared" si="4"/>
        <v>44860608</v>
      </c>
      <c r="L59" s="93">
        <f t="shared" si="5"/>
        <v>112000</v>
      </c>
      <c r="M59" s="94">
        <f t="shared" si="6"/>
        <v>4004000</v>
      </c>
      <c r="O59"/>
      <c r="P59"/>
      <c r="R59"/>
    </row>
    <row r="60" spans="1:18" s="1" customFormat="1" x14ac:dyDescent="0.25">
      <c r="A60" s="71">
        <v>59</v>
      </c>
      <c r="B60" s="74">
        <v>1303</v>
      </c>
      <c r="C60" s="74">
        <v>13</v>
      </c>
      <c r="D60" s="74" t="s">
        <v>11</v>
      </c>
      <c r="E60" s="74">
        <v>966</v>
      </c>
      <c r="F60" s="74">
        <v>74</v>
      </c>
      <c r="G60" s="74">
        <f t="shared" si="0"/>
        <v>1040</v>
      </c>
      <c r="H60" s="73">
        <f t="shared" si="1"/>
        <v>1144</v>
      </c>
      <c r="I60" s="71">
        <f t="shared" si="17"/>
        <v>39940</v>
      </c>
      <c r="J60" s="66">
        <f t="shared" si="3"/>
        <v>41537600</v>
      </c>
      <c r="K60" s="92">
        <f t="shared" si="4"/>
        <v>44860608</v>
      </c>
      <c r="L60" s="93">
        <f t="shared" si="5"/>
        <v>112000</v>
      </c>
      <c r="M60" s="94">
        <f t="shared" si="6"/>
        <v>4004000</v>
      </c>
      <c r="O60"/>
      <c r="P60"/>
      <c r="R60"/>
    </row>
    <row r="61" spans="1:18" s="1" customFormat="1" x14ac:dyDescent="0.25">
      <c r="A61" s="71">
        <v>60</v>
      </c>
      <c r="B61" s="74">
        <v>1304</v>
      </c>
      <c r="C61" s="74">
        <v>13</v>
      </c>
      <c r="D61" s="74" t="s">
        <v>42</v>
      </c>
      <c r="E61" s="74">
        <v>1809</v>
      </c>
      <c r="F61" s="74">
        <v>160</v>
      </c>
      <c r="G61" s="74">
        <f t="shared" si="0"/>
        <v>1969</v>
      </c>
      <c r="H61" s="73">
        <f t="shared" si="1"/>
        <v>2165.9</v>
      </c>
      <c r="I61" s="71">
        <f t="shared" si="17"/>
        <v>39940</v>
      </c>
      <c r="J61" s="66">
        <f t="shared" si="3"/>
        <v>78641860</v>
      </c>
      <c r="K61" s="92">
        <f t="shared" si="4"/>
        <v>84933209</v>
      </c>
      <c r="L61" s="93">
        <f t="shared" si="5"/>
        <v>212500</v>
      </c>
      <c r="M61" s="94">
        <f t="shared" si="6"/>
        <v>7580650</v>
      </c>
      <c r="O61"/>
      <c r="P61"/>
      <c r="R61"/>
    </row>
    <row r="62" spans="1:18" s="1" customFormat="1" x14ac:dyDescent="0.25">
      <c r="A62" s="71">
        <v>61</v>
      </c>
      <c r="B62" s="74">
        <v>1305</v>
      </c>
      <c r="C62" s="74">
        <v>13</v>
      </c>
      <c r="D62" s="74" t="s">
        <v>11</v>
      </c>
      <c r="E62" s="74">
        <v>1328</v>
      </c>
      <c r="F62" s="74">
        <v>118</v>
      </c>
      <c r="G62" s="74">
        <f t="shared" si="0"/>
        <v>1446</v>
      </c>
      <c r="H62" s="73">
        <f t="shared" si="1"/>
        <v>1590.6000000000001</v>
      </c>
      <c r="I62" s="71">
        <f>I61</f>
        <v>39940</v>
      </c>
      <c r="J62" s="66">
        <f t="shared" si="3"/>
        <v>57753240</v>
      </c>
      <c r="K62" s="92">
        <f t="shared" si="4"/>
        <v>62373499</v>
      </c>
      <c r="L62" s="93">
        <f t="shared" si="5"/>
        <v>156000</v>
      </c>
      <c r="M62" s="94">
        <f t="shared" si="6"/>
        <v>5567100.0000000009</v>
      </c>
      <c r="O62"/>
      <c r="P62"/>
      <c r="R62"/>
    </row>
    <row r="63" spans="1:18" s="1" customFormat="1" x14ac:dyDescent="0.25">
      <c r="A63" s="71">
        <v>62</v>
      </c>
      <c r="B63" s="74">
        <v>1401</v>
      </c>
      <c r="C63" s="74">
        <v>14</v>
      </c>
      <c r="D63" s="74" t="s">
        <v>30</v>
      </c>
      <c r="E63" s="74">
        <v>1961</v>
      </c>
      <c r="F63" s="74">
        <v>236</v>
      </c>
      <c r="G63" s="74">
        <f t="shared" ref="G63:G124" si="18">E63+F63</f>
        <v>2197</v>
      </c>
      <c r="H63" s="73">
        <f t="shared" si="1"/>
        <v>2416.7000000000003</v>
      </c>
      <c r="I63" s="71">
        <f>I62+120</f>
        <v>40060</v>
      </c>
      <c r="J63" s="66">
        <f t="shared" si="3"/>
        <v>88011820</v>
      </c>
      <c r="K63" s="92">
        <f t="shared" si="4"/>
        <v>95052766</v>
      </c>
      <c r="L63" s="93">
        <f t="shared" si="5"/>
        <v>237500</v>
      </c>
      <c r="M63" s="94">
        <f t="shared" si="6"/>
        <v>8458450.0000000019</v>
      </c>
      <c r="O63"/>
      <c r="P63"/>
      <c r="R63"/>
    </row>
    <row r="64" spans="1:18" s="1" customFormat="1" x14ac:dyDescent="0.25">
      <c r="A64" s="71">
        <v>63</v>
      </c>
      <c r="B64" s="74">
        <v>1402</v>
      </c>
      <c r="C64" s="74">
        <v>14</v>
      </c>
      <c r="D64" s="74" t="s">
        <v>11</v>
      </c>
      <c r="E64" s="74">
        <v>966</v>
      </c>
      <c r="F64" s="74">
        <v>74</v>
      </c>
      <c r="G64" s="74">
        <f t="shared" si="18"/>
        <v>1040</v>
      </c>
      <c r="H64" s="73">
        <f t="shared" si="1"/>
        <v>1144</v>
      </c>
      <c r="I64" s="71">
        <f t="shared" ref="I64:I66" si="19">I63</f>
        <v>40060</v>
      </c>
      <c r="J64" s="66">
        <f t="shared" si="3"/>
        <v>41662400</v>
      </c>
      <c r="K64" s="92">
        <f t="shared" si="4"/>
        <v>44995392</v>
      </c>
      <c r="L64" s="93">
        <f t="shared" si="5"/>
        <v>112500</v>
      </c>
      <c r="M64" s="94">
        <f t="shared" si="6"/>
        <v>4004000</v>
      </c>
      <c r="O64"/>
      <c r="P64"/>
      <c r="R64"/>
    </row>
    <row r="65" spans="1:18" s="1" customFormat="1" x14ac:dyDescent="0.25">
      <c r="A65" s="71">
        <v>64</v>
      </c>
      <c r="B65" s="74">
        <v>1403</v>
      </c>
      <c r="C65" s="74">
        <v>14</v>
      </c>
      <c r="D65" s="74" t="s">
        <v>11</v>
      </c>
      <c r="E65" s="74">
        <v>966</v>
      </c>
      <c r="F65" s="74">
        <v>74</v>
      </c>
      <c r="G65" s="74">
        <f t="shared" si="18"/>
        <v>1040</v>
      </c>
      <c r="H65" s="73">
        <f t="shared" si="1"/>
        <v>1144</v>
      </c>
      <c r="I65" s="71">
        <f t="shared" si="19"/>
        <v>40060</v>
      </c>
      <c r="J65" s="66">
        <f t="shared" ref="J65:J125" si="20">G65*I65</f>
        <v>41662400</v>
      </c>
      <c r="K65" s="92">
        <f t="shared" si="4"/>
        <v>44995392</v>
      </c>
      <c r="L65" s="93">
        <f t="shared" si="5"/>
        <v>112500</v>
      </c>
      <c r="M65" s="94">
        <f t="shared" si="6"/>
        <v>4004000</v>
      </c>
      <c r="O65"/>
      <c r="P65"/>
      <c r="R65"/>
    </row>
    <row r="66" spans="1:18" s="1" customFormat="1" x14ac:dyDescent="0.25">
      <c r="A66" s="71">
        <v>65</v>
      </c>
      <c r="B66" s="74">
        <v>1404</v>
      </c>
      <c r="C66" s="74">
        <v>14</v>
      </c>
      <c r="D66" s="74" t="s">
        <v>42</v>
      </c>
      <c r="E66" s="74">
        <v>1809</v>
      </c>
      <c r="F66" s="74">
        <v>160</v>
      </c>
      <c r="G66" s="74">
        <f t="shared" si="18"/>
        <v>1969</v>
      </c>
      <c r="H66" s="73">
        <f t="shared" si="1"/>
        <v>2165.9</v>
      </c>
      <c r="I66" s="71">
        <f t="shared" si="19"/>
        <v>40060</v>
      </c>
      <c r="J66" s="66">
        <f t="shared" si="20"/>
        <v>78878140</v>
      </c>
      <c r="K66" s="92">
        <f t="shared" si="4"/>
        <v>85188391</v>
      </c>
      <c r="L66" s="93">
        <f t="shared" si="5"/>
        <v>213000</v>
      </c>
      <c r="M66" s="94">
        <f t="shared" si="6"/>
        <v>7580650</v>
      </c>
      <c r="O66"/>
      <c r="P66"/>
      <c r="R66"/>
    </row>
    <row r="67" spans="1:18" s="1" customFormat="1" x14ac:dyDescent="0.25">
      <c r="A67" s="71">
        <v>66</v>
      </c>
      <c r="B67" s="74">
        <v>1405</v>
      </c>
      <c r="C67" s="74">
        <v>14</v>
      </c>
      <c r="D67" s="74" t="s">
        <v>11</v>
      </c>
      <c r="E67" s="74">
        <v>1328</v>
      </c>
      <c r="F67" s="74">
        <v>118</v>
      </c>
      <c r="G67" s="74">
        <f t="shared" si="18"/>
        <v>1446</v>
      </c>
      <c r="H67" s="73">
        <f t="shared" ref="H67:H125" si="21">G67*1.1</f>
        <v>1590.6000000000001</v>
      </c>
      <c r="I67" s="71">
        <f>I66</f>
        <v>40060</v>
      </c>
      <c r="J67" s="66">
        <f t="shared" si="20"/>
        <v>57926760</v>
      </c>
      <c r="K67" s="92">
        <f t="shared" ref="K67:K125" si="22">ROUND(J67*1.08,0)</f>
        <v>62560901</v>
      </c>
      <c r="L67" s="93">
        <f t="shared" ref="L67:L125" si="23">MROUND((K67*0.03/12),500)</f>
        <v>156500</v>
      </c>
      <c r="M67" s="94">
        <f t="shared" ref="M67:M125" si="24">H67*3500</f>
        <v>5567100.0000000009</v>
      </c>
      <c r="O67"/>
      <c r="P67"/>
      <c r="R67"/>
    </row>
    <row r="68" spans="1:18" s="1" customFormat="1" x14ac:dyDescent="0.25">
      <c r="A68" s="71">
        <v>67</v>
      </c>
      <c r="B68" s="74">
        <v>1501</v>
      </c>
      <c r="C68" s="74">
        <v>15</v>
      </c>
      <c r="D68" s="74" t="s">
        <v>30</v>
      </c>
      <c r="E68" s="74">
        <v>1961</v>
      </c>
      <c r="F68" s="74">
        <v>236</v>
      </c>
      <c r="G68" s="74">
        <f t="shared" si="18"/>
        <v>2197</v>
      </c>
      <c r="H68" s="73">
        <f t="shared" si="21"/>
        <v>2416.7000000000003</v>
      </c>
      <c r="I68" s="71">
        <f>I67+120</f>
        <v>40180</v>
      </c>
      <c r="J68" s="66">
        <f t="shared" si="20"/>
        <v>88275460</v>
      </c>
      <c r="K68" s="92">
        <f t="shared" si="22"/>
        <v>95337497</v>
      </c>
      <c r="L68" s="93">
        <f t="shared" si="23"/>
        <v>238500</v>
      </c>
      <c r="M68" s="94">
        <f t="shared" si="24"/>
        <v>8458450.0000000019</v>
      </c>
      <c r="O68"/>
      <c r="P68"/>
      <c r="R68"/>
    </row>
    <row r="69" spans="1:18" s="1" customFormat="1" x14ac:dyDescent="0.25">
      <c r="A69" s="71">
        <v>68</v>
      </c>
      <c r="B69" s="74">
        <v>1502</v>
      </c>
      <c r="C69" s="74">
        <v>15</v>
      </c>
      <c r="D69" s="74" t="s">
        <v>11</v>
      </c>
      <c r="E69" s="74">
        <v>966</v>
      </c>
      <c r="F69" s="74">
        <v>74</v>
      </c>
      <c r="G69" s="74">
        <f t="shared" si="18"/>
        <v>1040</v>
      </c>
      <c r="H69" s="73">
        <f t="shared" si="21"/>
        <v>1144</v>
      </c>
      <c r="I69" s="71">
        <f t="shared" ref="I69:I71" si="25">I68</f>
        <v>40180</v>
      </c>
      <c r="J69" s="66">
        <f t="shared" si="20"/>
        <v>41787200</v>
      </c>
      <c r="K69" s="92">
        <f t="shared" si="22"/>
        <v>45130176</v>
      </c>
      <c r="L69" s="93">
        <f t="shared" si="23"/>
        <v>113000</v>
      </c>
      <c r="M69" s="94">
        <f t="shared" si="24"/>
        <v>4004000</v>
      </c>
      <c r="O69"/>
      <c r="P69"/>
      <c r="R69"/>
    </row>
    <row r="70" spans="1:18" s="1" customFormat="1" x14ac:dyDescent="0.25">
      <c r="A70" s="71">
        <v>69</v>
      </c>
      <c r="B70" s="74">
        <v>1503</v>
      </c>
      <c r="C70" s="74">
        <v>15</v>
      </c>
      <c r="D70" s="74" t="s">
        <v>11</v>
      </c>
      <c r="E70" s="74">
        <v>966</v>
      </c>
      <c r="F70" s="74">
        <v>74</v>
      </c>
      <c r="G70" s="74">
        <f t="shared" si="18"/>
        <v>1040</v>
      </c>
      <c r="H70" s="73">
        <f t="shared" si="21"/>
        <v>1144</v>
      </c>
      <c r="I70" s="71">
        <f t="shared" si="25"/>
        <v>40180</v>
      </c>
      <c r="J70" s="66">
        <f t="shared" si="20"/>
        <v>41787200</v>
      </c>
      <c r="K70" s="92">
        <f t="shared" si="22"/>
        <v>45130176</v>
      </c>
      <c r="L70" s="93">
        <f t="shared" si="23"/>
        <v>113000</v>
      </c>
      <c r="M70" s="94">
        <f t="shared" si="24"/>
        <v>4004000</v>
      </c>
      <c r="O70"/>
      <c r="P70"/>
      <c r="R70"/>
    </row>
    <row r="71" spans="1:18" s="1" customFormat="1" x14ac:dyDescent="0.25">
      <c r="A71" s="71">
        <v>70</v>
      </c>
      <c r="B71" s="74">
        <v>1504</v>
      </c>
      <c r="C71" s="74">
        <v>15</v>
      </c>
      <c r="D71" s="74" t="s">
        <v>42</v>
      </c>
      <c r="E71" s="74">
        <v>1809</v>
      </c>
      <c r="F71" s="74">
        <v>160</v>
      </c>
      <c r="G71" s="74">
        <f t="shared" si="18"/>
        <v>1969</v>
      </c>
      <c r="H71" s="73">
        <f t="shared" si="21"/>
        <v>2165.9</v>
      </c>
      <c r="I71" s="71">
        <f t="shared" si="25"/>
        <v>40180</v>
      </c>
      <c r="J71" s="66">
        <f t="shared" si="20"/>
        <v>79114420</v>
      </c>
      <c r="K71" s="92">
        <f t="shared" si="22"/>
        <v>85443574</v>
      </c>
      <c r="L71" s="93">
        <f t="shared" si="23"/>
        <v>213500</v>
      </c>
      <c r="M71" s="94">
        <f t="shared" si="24"/>
        <v>7580650</v>
      </c>
      <c r="O71"/>
      <c r="P71"/>
      <c r="R71"/>
    </row>
    <row r="72" spans="1:18" s="1" customFormat="1" x14ac:dyDescent="0.25">
      <c r="A72" s="71">
        <v>71</v>
      </c>
      <c r="B72" s="74">
        <v>1505</v>
      </c>
      <c r="C72" s="74">
        <v>15</v>
      </c>
      <c r="D72" s="74" t="s">
        <v>11</v>
      </c>
      <c r="E72" s="74">
        <v>1328</v>
      </c>
      <c r="F72" s="74">
        <v>118</v>
      </c>
      <c r="G72" s="74">
        <f t="shared" si="18"/>
        <v>1446</v>
      </c>
      <c r="H72" s="73">
        <f t="shared" si="21"/>
        <v>1590.6000000000001</v>
      </c>
      <c r="I72" s="71">
        <f>I71</f>
        <v>40180</v>
      </c>
      <c r="J72" s="66">
        <f t="shared" si="20"/>
        <v>58100280</v>
      </c>
      <c r="K72" s="92">
        <f t="shared" si="22"/>
        <v>62748302</v>
      </c>
      <c r="L72" s="93">
        <f t="shared" si="23"/>
        <v>157000</v>
      </c>
      <c r="M72" s="94">
        <f t="shared" si="24"/>
        <v>5567100.0000000009</v>
      </c>
      <c r="O72"/>
      <c r="P72"/>
      <c r="R72"/>
    </row>
    <row r="73" spans="1:18" s="1" customFormat="1" x14ac:dyDescent="0.25">
      <c r="A73" s="71">
        <v>72</v>
      </c>
      <c r="B73" s="74">
        <v>1601</v>
      </c>
      <c r="C73" s="74">
        <v>16</v>
      </c>
      <c r="D73" s="74" t="s">
        <v>30</v>
      </c>
      <c r="E73" s="74">
        <v>1961</v>
      </c>
      <c r="F73" s="74">
        <v>236</v>
      </c>
      <c r="G73" s="74">
        <f t="shared" si="18"/>
        <v>2197</v>
      </c>
      <c r="H73" s="73">
        <f t="shared" si="21"/>
        <v>2416.7000000000003</v>
      </c>
      <c r="I73" s="71">
        <f>I72+120</f>
        <v>40300</v>
      </c>
      <c r="J73" s="66">
        <f t="shared" si="20"/>
        <v>88539100</v>
      </c>
      <c r="K73" s="92">
        <f t="shared" si="22"/>
        <v>95622228</v>
      </c>
      <c r="L73" s="93">
        <f t="shared" si="23"/>
        <v>239000</v>
      </c>
      <c r="M73" s="94">
        <f t="shared" si="24"/>
        <v>8458450.0000000019</v>
      </c>
      <c r="O73"/>
      <c r="P73"/>
      <c r="R73"/>
    </row>
    <row r="74" spans="1:18" s="1" customFormat="1" x14ac:dyDescent="0.25">
      <c r="A74" s="71">
        <v>73</v>
      </c>
      <c r="B74" s="74">
        <v>1602</v>
      </c>
      <c r="C74" s="74">
        <v>16</v>
      </c>
      <c r="D74" s="74" t="s">
        <v>11</v>
      </c>
      <c r="E74" s="74">
        <v>966</v>
      </c>
      <c r="F74" s="74">
        <v>74</v>
      </c>
      <c r="G74" s="74">
        <f t="shared" si="18"/>
        <v>1040</v>
      </c>
      <c r="H74" s="73">
        <f t="shared" si="21"/>
        <v>1144</v>
      </c>
      <c r="I74" s="71">
        <f t="shared" ref="I74:I76" si="26">I73</f>
        <v>40300</v>
      </c>
      <c r="J74" s="66">
        <f t="shared" si="20"/>
        <v>41912000</v>
      </c>
      <c r="K74" s="92">
        <f t="shared" si="22"/>
        <v>45264960</v>
      </c>
      <c r="L74" s="93">
        <f t="shared" si="23"/>
        <v>113000</v>
      </c>
      <c r="M74" s="94">
        <f t="shared" si="24"/>
        <v>4004000</v>
      </c>
      <c r="O74"/>
      <c r="P74"/>
      <c r="R74"/>
    </row>
    <row r="75" spans="1:18" s="1" customFormat="1" x14ac:dyDescent="0.25">
      <c r="A75" s="71">
        <v>74</v>
      </c>
      <c r="B75" s="74">
        <v>1603</v>
      </c>
      <c r="C75" s="74">
        <v>16</v>
      </c>
      <c r="D75" s="74" t="s">
        <v>11</v>
      </c>
      <c r="E75" s="74">
        <v>966</v>
      </c>
      <c r="F75" s="74">
        <v>74</v>
      </c>
      <c r="G75" s="74">
        <f t="shared" si="18"/>
        <v>1040</v>
      </c>
      <c r="H75" s="73">
        <f t="shared" si="21"/>
        <v>1144</v>
      </c>
      <c r="I75" s="71">
        <f t="shared" si="26"/>
        <v>40300</v>
      </c>
      <c r="J75" s="66">
        <f t="shared" si="20"/>
        <v>41912000</v>
      </c>
      <c r="K75" s="92">
        <f t="shared" si="22"/>
        <v>45264960</v>
      </c>
      <c r="L75" s="93">
        <f t="shared" si="23"/>
        <v>113000</v>
      </c>
      <c r="M75" s="94">
        <f t="shared" si="24"/>
        <v>4004000</v>
      </c>
      <c r="O75"/>
      <c r="P75"/>
      <c r="R75"/>
    </row>
    <row r="76" spans="1:18" s="1" customFormat="1" x14ac:dyDescent="0.25">
      <c r="A76" s="71">
        <v>75</v>
      </c>
      <c r="B76" s="74">
        <v>1604</v>
      </c>
      <c r="C76" s="74">
        <v>16</v>
      </c>
      <c r="D76" s="74" t="s">
        <v>42</v>
      </c>
      <c r="E76" s="74">
        <v>1809</v>
      </c>
      <c r="F76" s="74">
        <v>160</v>
      </c>
      <c r="G76" s="74">
        <f t="shared" si="18"/>
        <v>1969</v>
      </c>
      <c r="H76" s="73">
        <f t="shared" si="21"/>
        <v>2165.9</v>
      </c>
      <c r="I76" s="71">
        <f t="shared" si="26"/>
        <v>40300</v>
      </c>
      <c r="J76" s="66">
        <f t="shared" si="20"/>
        <v>79350700</v>
      </c>
      <c r="K76" s="92">
        <f t="shared" si="22"/>
        <v>85698756</v>
      </c>
      <c r="L76" s="93">
        <f t="shared" si="23"/>
        <v>214000</v>
      </c>
      <c r="M76" s="94">
        <f t="shared" si="24"/>
        <v>7580650</v>
      </c>
      <c r="O76"/>
      <c r="P76"/>
      <c r="R76"/>
    </row>
    <row r="77" spans="1:18" s="1" customFormat="1" x14ac:dyDescent="0.25">
      <c r="A77" s="71">
        <v>76</v>
      </c>
      <c r="B77" s="74">
        <v>1605</v>
      </c>
      <c r="C77" s="74">
        <v>16</v>
      </c>
      <c r="D77" s="74" t="s">
        <v>11</v>
      </c>
      <c r="E77" s="74">
        <v>1328</v>
      </c>
      <c r="F77" s="74">
        <v>118</v>
      </c>
      <c r="G77" s="74">
        <f t="shared" si="18"/>
        <v>1446</v>
      </c>
      <c r="H77" s="73">
        <f t="shared" si="21"/>
        <v>1590.6000000000001</v>
      </c>
      <c r="I77" s="71">
        <f>I76</f>
        <v>40300</v>
      </c>
      <c r="J77" s="66">
        <f t="shared" si="20"/>
        <v>58273800</v>
      </c>
      <c r="K77" s="92">
        <f t="shared" si="22"/>
        <v>62935704</v>
      </c>
      <c r="L77" s="93">
        <f t="shared" si="23"/>
        <v>157500</v>
      </c>
      <c r="M77" s="94">
        <f t="shared" si="24"/>
        <v>5567100.0000000009</v>
      </c>
      <c r="O77"/>
      <c r="P77"/>
      <c r="R77"/>
    </row>
    <row r="78" spans="1:18" s="1" customFormat="1" x14ac:dyDescent="0.25">
      <c r="A78" s="71">
        <v>77</v>
      </c>
      <c r="B78" s="74">
        <v>1701</v>
      </c>
      <c r="C78" s="74">
        <v>17</v>
      </c>
      <c r="D78" s="74" t="s">
        <v>30</v>
      </c>
      <c r="E78" s="74">
        <v>1961</v>
      </c>
      <c r="F78" s="74">
        <v>236</v>
      </c>
      <c r="G78" s="74">
        <f t="shared" si="18"/>
        <v>2197</v>
      </c>
      <c r="H78" s="73">
        <f t="shared" si="21"/>
        <v>2416.7000000000003</v>
      </c>
      <c r="I78" s="71">
        <f>I77+120</f>
        <v>40420</v>
      </c>
      <c r="J78" s="66">
        <f t="shared" si="20"/>
        <v>88802740</v>
      </c>
      <c r="K78" s="92">
        <f t="shared" si="22"/>
        <v>95906959</v>
      </c>
      <c r="L78" s="93">
        <f t="shared" si="23"/>
        <v>240000</v>
      </c>
      <c r="M78" s="94">
        <f t="shared" si="24"/>
        <v>8458450.0000000019</v>
      </c>
      <c r="O78"/>
      <c r="P78"/>
      <c r="R78"/>
    </row>
    <row r="79" spans="1:18" s="1" customFormat="1" x14ac:dyDescent="0.25">
      <c r="A79" s="71">
        <v>78</v>
      </c>
      <c r="B79" s="74">
        <v>1702</v>
      </c>
      <c r="C79" s="74">
        <v>17</v>
      </c>
      <c r="D79" s="74" t="s">
        <v>11</v>
      </c>
      <c r="E79" s="74">
        <v>966</v>
      </c>
      <c r="F79" s="74">
        <v>74</v>
      </c>
      <c r="G79" s="74">
        <f t="shared" si="18"/>
        <v>1040</v>
      </c>
      <c r="H79" s="73">
        <f t="shared" si="21"/>
        <v>1144</v>
      </c>
      <c r="I79" s="71">
        <f t="shared" ref="I79:I81" si="27">I78</f>
        <v>40420</v>
      </c>
      <c r="J79" s="66">
        <f t="shared" si="20"/>
        <v>42036800</v>
      </c>
      <c r="K79" s="92">
        <f t="shared" si="22"/>
        <v>45399744</v>
      </c>
      <c r="L79" s="93">
        <f t="shared" si="23"/>
        <v>113500</v>
      </c>
      <c r="M79" s="94">
        <f t="shared" si="24"/>
        <v>4004000</v>
      </c>
      <c r="O79"/>
      <c r="P79"/>
      <c r="R79"/>
    </row>
    <row r="80" spans="1:18" s="1" customFormat="1" x14ac:dyDescent="0.25">
      <c r="A80" s="71">
        <v>79</v>
      </c>
      <c r="B80" s="74">
        <v>1703</v>
      </c>
      <c r="C80" s="74">
        <v>17</v>
      </c>
      <c r="D80" s="74" t="s">
        <v>11</v>
      </c>
      <c r="E80" s="74">
        <v>966</v>
      </c>
      <c r="F80" s="74">
        <v>74</v>
      </c>
      <c r="G80" s="74">
        <f t="shared" si="18"/>
        <v>1040</v>
      </c>
      <c r="H80" s="73">
        <f t="shared" si="21"/>
        <v>1144</v>
      </c>
      <c r="I80" s="71">
        <f t="shared" si="27"/>
        <v>40420</v>
      </c>
      <c r="J80" s="66">
        <f t="shared" si="20"/>
        <v>42036800</v>
      </c>
      <c r="K80" s="92">
        <f t="shared" si="22"/>
        <v>45399744</v>
      </c>
      <c r="L80" s="93">
        <f t="shared" si="23"/>
        <v>113500</v>
      </c>
      <c r="M80" s="94">
        <f t="shared" si="24"/>
        <v>4004000</v>
      </c>
      <c r="O80"/>
      <c r="P80"/>
      <c r="R80"/>
    </row>
    <row r="81" spans="1:18" s="1" customFormat="1" x14ac:dyDescent="0.25">
      <c r="A81" s="71">
        <v>80</v>
      </c>
      <c r="B81" s="74">
        <v>1704</v>
      </c>
      <c r="C81" s="74">
        <v>17</v>
      </c>
      <c r="D81" s="74" t="s">
        <v>42</v>
      </c>
      <c r="E81" s="74">
        <v>1809</v>
      </c>
      <c r="F81" s="74">
        <v>160</v>
      </c>
      <c r="G81" s="74">
        <f t="shared" si="18"/>
        <v>1969</v>
      </c>
      <c r="H81" s="73">
        <f t="shared" si="21"/>
        <v>2165.9</v>
      </c>
      <c r="I81" s="71">
        <f t="shared" si="27"/>
        <v>40420</v>
      </c>
      <c r="J81" s="66">
        <f t="shared" si="20"/>
        <v>79586980</v>
      </c>
      <c r="K81" s="92">
        <f t="shared" si="22"/>
        <v>85953938</v>
      </c>
      <c r="L81" s="93">
        <f t="shared" si="23"/>
        <v>215000</v>
      </c>
      <c r="M81" s="94">
        <f t="shared" si="24"/>
        <v>7580650</v>
      </c>
      <c r="O81"/>
      <c r="P81"/>
      <c r="R81"/>
    </row>
    <row r="82" spans="1:18" s="1" customFormat="1" x14ac:dyDescent="0.25">
      <c r="A82" s="71">
        <v>81</v>
      </c>
      <c r="B82" s="74">
        <v>1705</v>
      </c>
      <c r="C82" s="74">
        <v>17</v>
      </c>
      <c r="D82" s="74" t="s">
        <v>11</v>
      </c>
      <c r="E82" s="74">
        <v>1328</v>
      </c>
      <c r="F82" s="74">
        <v>118</v>
      </c>
      <c r="G82" s="74">
        <f t="shared" si="18"/>
        <v>1446</v>
      </c>
      <c r="H82" s="73">
        <f t="shared" si="21"/>
        <v>1590.6000000000001</v>
      </c>
      <c r="I82" s="71">
        <f>I81</f>
        <v>40420</v>
      </c>
      <c r="J82" s="66">
        <f t="shared" si="20"/>
        <v>58447320</v>
      </c>
      <c r="K82" s="92">
        <f t="shared" si="22"/>
        <v>63123106</v>
      </c>
      <c r="L82" s="93">
        <f t="shared" si="23"/>
        <v>158000</v>
      </c>
      <c r="M82" s="94">
        <f t="shared" si="24"/>
        <v>5567100.0000000009</v>
      </c>
      <c r="O82"/>
      <c r="P82"/>
      <c r="R82"/>
    </row>
    <row r="83" spans="1:18" s="1" customFormat="1" x14ac:dyDescent="0.25">
      <c r="A83" s="71">
        <v>82</v>
      </c>
      <c r="B83" s="74">
        <v>1801</v>
      </c>
      <c r="C83" s="74">
        <v>18</v>
      </c>
      <c r="D83" s="74" t="s">
        <v>30</v>
      </c>
      <c r="E83" s="74">
        <v>1961</v>
      </c>
      <c r="F83" s="74">
        <v>236</v>
      </c>
      <c r="G83" s="74">
        <f t="shared" si="18"/>
        <v>2197</v>
      </c>
      <c r="H83" s="73">
        <f t="shared" si="21"/>
        <v>2416.7000000000003</v>
      </c>
      <c r="I83" s="71">
        <f>I82+120</f>
        <v>40540</v>
      </c>
      <c r="J83" s="66">
        <f t="shared" si="20"/>
        <v>89066380</v>
      </c>
      <c r="K83" s="92">
        <f t="shared" si="22"/>
        <v>96191690</v>
      </c>
      <c r="L83" s="93">
        <f t="shared" si="23"/>
        <v>240500</v>
      </c>
      <c r="M83" s="94">
        <f t="shared" si="24"/>
        <v>8458450.0000000019</v>
      </c>
      <c r="O83"/>
      <c r="P83"/>
      <c r="R83"/>
    </row>
    <row r="84" spans="1:18" s="1" customFormat="1" x14ac:dyDescent="0.25">
      <c r="A84" s="71">
        <v>83</v>
      </c>
      <c r="B84" s="74">
        <v>1802</v>
      </c>
      <c r="C84" s="74">
        <v>18</v>
      </c>
      <c r="D84" s="74" t="s">
        <v>11</v>
      </c>
      <c r="E84" s="74">
        <v>966</v>
      </c>
      <c r="F84" s="74">
        <v>74</v>
      </c>
      <c r="G84" s="74">
        <f t="shared" si="18"/>
        <v>1040</v>
      </c>
      <c r="H84" s="73">
        <f t="shared" si="21"/>
        <v>1144</v>
      </c>
      <c r="I84" s="71">
        <f t="shared" ref="I84:I86" si="28">I83</f>
        <v>40540</v>
      </c>
      <c r="J84" s="66">
        <f t="shared" si="20"/>
        <v>42161600</v>
      </c>
      <c r="K84" s="92">
        <f t="shared" si="22"/>
        <v>45534528</v>
      </c>
      <c r="L84" s="93">
        <f t="shared" si="23"/>
        <v>114000</v>
      </c>
      <c r="M84" s="94">
        <f t="shared" si="24"/>
        <v>4004000</v>
      </c>
      <c r="O84"/>
      <c r="P84"/>
      <c r="R84"/>
    </row>
    <row r="85" spans="1:18" s="1" customFormat="1" x14ac:dyDescent="0.25">
      <c r="A85" s="71">
        <v>84</v>
      </c>
      <c r="B85" s="74">
        <v>1803</v>
      </c>
      <c r="C85" s="74">
        <v>18</v>
      </c>
      <c r="D85" s="74" t="s">
        <v>11</v>
      </c>
      <c r="E85" s="74">
        <v>966</v>
      </c>
      <c r="F85" s="74">
        <v>74</v>
      </c>
      <c r="G85" s="74">
        <f t="shared" si="18"/>
        <v>1040</v>
      </c>
      <c r="H85" s="73">
        <f t="shared" si="21"/>
        <v>1144</v>
      </c>
      <c r="I85" s="71">
        <f t="shared" si="28"/>
        <v>40540</v>
      </c>
      <c r="J85" s="66">
        <f t="shared" si="20"/>
        <v>42161600</v>
      </c>
      <c r="K85" s="92">
        <f t="shared" si="22"/>
        <v>45534528</v>
      </c>
      <c r="L85" s="93">
        <f t="shared" si="23"/>
        <v>114000</v>
      </c>
      <c r="M85" s="94">
        <f t="shared" si="24"/>
        <v>4004000</v>
      </c>
      <c r="O85"/>
      <c r="P85"/>
      <c r="R85"/>
    </row>
    <row r="86" spans="1:18" s="1" customFormat="1" x14ac:dyDescent="0.25">
      <c r="A86" s="71">
        <v>85</v>
      </c>
      <c r="B86" s="74">
        <v>1804</v>
      </c>
      <c r="C86" s="74">
        <v>18</v>
      </c>
      <c r="D86" s="74" t="s">
        <v>42</v>
      </c>
      <c r="E86" s="74">
        <v>1809</v>
      </c>
      <c r="F86" s="74">
        <v>160</v>
      </c>
      <c r="G86" s="74">
        <f t="shared" si="18"/>
        <v>1969</v>
      </c>
      <c r="H86" s="73">
        <f t="shared" si="21"/>
        <v>2165.9</v>
      </c>
      <c r="I86" s="71">
        <f t="shared" si="28"/>
        <v>40540</v>
      </c>
      <c r="J86" s="66">
        <f t="shared" si="20"/>
        <v>79823260</v>
      </c>
      <c r="K86" s="92">
        <f t="shared" si="22"/>
        <v>86209121</v>
      </c>
      <c r="L86" s="93">
        <f t="shared" si="23"/>
        <v>215500</v>
      </c>
      <c r="M86" s="94">
        <f t="shared" si="24"/>
        <v>7580650</v>
      </c>
      <c r="O86"/>
      <c r="P86"/>
      <c r="R86"/>
    </row>
    <row r="87" spans="1:18" s="1" customFormat="1" x14ac:dyDescent="0.25">
      <c r="A87" s="71">
        <v>86</v>
      </c>
      <c r="B87" s="74">
        <v>1805</v>
      </c>
      <c r="C87" s="74">
        <v>18</v>
      </c>
      <c r="D87" s="74" t="s">
        <v>11</v>
      </c>
      <c r="E87" s="74">
        <v>1328</v>
      </c>
      <c r="F87" s="74">
        <v>118</v>
      </c>
      <c r="G87" s="74">
        <f t="shared" si="18"/>
        <v>1446</v>
      </c>
      <c r="H87" s="73">
        <f t="shared" si="21"/>
        <v>1590.6000000000001</v>
      </c>
      <c r="I87" s="71">
        <f>I86</f>
        <v>40540</v>
      </c>
      <c r="J87" s="66">
        <f t="shared" si="20"/>
        <v>58620840</v>
      </c>
      <c r="K87" s="92">
        <f t="shared" si="22"/>
        <v>63310507</v>
      </c>
      <c r="L87" s="93">
        <f t="shared" si="23"/>
        <v>158500</v>
      </c>
      <c r="M87" s="94">
        <f t="shared" si="24"/>
        <v>5567100.0000000009</v>
      </c>
      <c r="O87"/>
      <c r="P87"/>
      <c r="R87"/>
    </row>
    <row r="88" spans="1:18" s="1" customFormat="1" x14ac:dyDescent="0.25">
      <c r="A88" s="71">
        <v>87</v>
      </c>
      <c r="B88" s="74">
        <v>1901</v>
      </c>
      <c r="C88" s="74">
        <v>19</v>
      </c>
      <c r="D88" s="74" t="s">
        <v>30</v>
      </c>
      <c r="E88" s="74">
        <v>1961</v>
      </c>
      <c r="F88" s="74">
        <v>236</v>
      </c>
      <c r="G88" s="74">
        <f t="shared" si="18"/>
        <v>2197</v>
      </c>
      <c r="H88" s="73">
        <f t="shared" si="21"/>
        <v>2416.7000000000003</v>
      </c>
      <c r="I88" s="71">
        <f>I87+120</f>
        <v>40660</v>
      </c>
      <c r="J88" s="66">
        <f t="shared" si="20"/>
        <v>89330020</v>
      </c>
      <c r="K88" s="92">
        <f t="shared" si="22"/>
        <v>96476422</v>
      </c>
      <c r="L88" s="93">
        <f t="shared" si="23"/>
        <v>241000</v>
      </c>
      <c r="M88" s="94">
        <f t="shared" si="24"/>
        <v>8458450.0000000019</v>
      </c>
      <c r="O88"/>
      <c r="P88"/>
      <c r="R88"/>
    </row>
    <row r="89" spans="1:18" s="1" customFormat="1" x14ac:dyDescent="0.25">
      <c r="A89" s="71">
        <v>88</v>
      </c>
      <c r="B89" s="74">
        <v>1904</v>
      </c>
      <c r="C89" s="74">
        <v>19</v>
      </c>
      <c r="D89" s="74" t="s">
        <v>42</v>
      </c>
      <c r="E89" s="74">
        <v>1809</v>
      </c>
      <c r="F89" s="74">
        <v>160</v>
      </c>
      <c r="G89" s="74">
        <f t="shared" si="18"/>
        <v>1969</v>
      </c>
      <c r="H89" s="73">
        <f t="shared" si="21"/>
        <v>2165.9</v>
      </c>
      <c r="I89" s="71">
        <f t="shared" ref="I89:I90" si="29">I88</f>
        <v>40660</v>
      </c>
      <c r="J89" s="66">
        <f t="shared" si="20"/>
        <v>80059540</v>
      </c>
      <c r="K89" s="92">
        <f t="shared" si="22"/>
        <v>86464303</v>
      </c>
      <c r="L89" s="93">
        <f t="shared" si="23"/>
        <v>216000</v>
      </c>
      <c r="M89" s="94">
        <f t="shared" si="24"/>
        <v>7580650</v>
      </c>
      <c r="O89"/>
      <c r="P89"/>
      <c r="R89"/>
    </row>
    <row r="90" spans="1:18" s="1" customFormat="1" x14ac:dyDescent="0.25">
      <c r="A90" s="71">
        <v>89</v>
      </c>
      <c r="B90" s="74">
        <v>1905</v>
      </c>
      <c r="C90" s="74">
        <v>19</v>
      </c>
      <c r="D90" s="74" t="s">
        <v>11</v>
      </c>
      <c r="E90" s="74">
        <v>1328</v>
      </c>
      <c r="F90" s="74">
        <v>118</v>
      </c>
      <c r="G90" s="74">
        <f t="shared" si="18"/>
        <v>1446</v>
      </c>
      <c r="H90" s="73">
        <f t="shared" si="21"/>
        <v>1590.6000000000001</v>
      </c>
      <c r="I90" s="71">
        <f t="shared" si="29"/>
        <v>40660</v>
      </c>
      <c r="J90" s="66">
        <f t="shared" si="20"/>
        <v>58794360</v>
      </c>
      <c r="K90" s="92">
        <f t="shared" si="22"/>
        <v>63497909</v>
      </c>
      <c r="L90" s="93">
        <f t="shared" si="23"/>
        <v>158500</v>
      </c>
      <c r="M90" s="94">
        <f t="shared" si="24"/>
        <v>5567100.0000000009</v>
      </c>
      <c r="O90"/>
      <c r="P90"/>
      <c r="R90"/>
    </row>
    <row r="91" spans="1:18" s="1" customFormat="1" x14ac:dyDescent="0.25">
      <c r="A91" s="71">
        <v>90</v>
      </c>
      <c r="B91" s="74">
        <v>2001</v>
      </c>
      <c r="C91" s="74">
        <v>20</v>
      </c>
      <c r="D91" s="74" t="s">
        <v>30</v>
      </c>
      <c r="E91" s="74">
        <v>1961</v>
      </c>
      <c r="F91" s="74">
        <v>236</v>
      </c>
      <c r="G91" s="74">
        <f t="shared" si="18"/>
        <v>2197</v>
      </c>
      <c r="H91" s="73">
        <f t="shared" si="21"/>
        <v>2416.7000000000003</v>
      </c>
      <c r="I91" s="71">
        <f>I90+120</f>
        <v>40780</v>
      </c>
      <c r="J91" s="66">
        <f t="shared" si="20"/>
        <v>89593660</v>
      </c>
      <c r="K91" s="92">
        <f t="shared" si="22"/>
        <v>96761153</v>
      </c>
      <c r="L91" s="93">
        <f t="shared" si="23"/>
        <v>242000</v>
      </c>
      <c r="M91" s="94">
        <f t="shared" si="24"/>
        <v>8458450.0000000019</v>
      </c>
      <c r="O91"/>
      <c r="P91"/>
      <c r="R91"/>
    </row>
    <row r="92" spans="1:18" s="1" customFormat="1" x14ac:dyDescent="0.25">
      <c r="A92" s="71">
        <v>91</v>
      </c>
      <c r="B92" s="74">
        <v>2002</v>
      </c>
      <c r="C92" s="74">
        <v>20</v>
      </c>
      <c r="D92" s="74" t="s">
        <v>11</v>
      </c>
      <c r="E92" s="74">
        <v>966</v>
      </c>
      <c r="F92" s="74">
        <v>74</v>
      </c>
      <c r="G92" s="74">
        <f t="shared" si="18"/>
        <v>1040</v>
      </c>
      <c r="H92" s="73">
        <f t="shared" si="21"/>
        <v>1144</v>
      </c>
      <c r="I92" s="71">
        <f t="shared" ref="I92:I94" si="30">I91</f>
        <v>40780</v>
      </c>
      <c r="J92" s="66">
        <f t="shared" si="20"/>
        <v>42411200</v>
      </c>
      <c r="K92" s="92">
        <f t="shared" si="22"/>
        <v>45804096</v>
      </c>
      <c r="L92" s="93">
        <f t="shared" si="23"/>
        <v>114500</v>
      </c>
      <c r="M92" s="94">
        <f t="shared" si="24"/>
        <v>4004000</v>
      </c>
      <c r="O92"/>
      <c r="P92"/>
      <c r="R92"/>
    </row>
    <row r="93" spans="1:18" s="1" customFormat="1" x14ac:dyDescent="0.25">
      <c r="A93" s="71">
        <v>92</v>
      </c>
      <c r="B93" s="74">
        <v>2003</v>
      </c>
      <c r="C93" s="74">
        <v>20</v>
      </c>
      <c r="D93" s="74" t="s">
        <v>11</v>
      </c>
      <c r="E93" s="74">
        <v>966</v>
      </c>
      <c r="F93" s="74">
        <v>74</v>
      </c>
      <c r="G93" s="74">
        <f t="shared" si="18"/>
        <v>1040</v>
      </c>
      <c r="H93" s="73">
        <f t="shared" si="21"/>
        <v>1144</v>
      </c>
      <c r="I93" s="71">
        <f t="shared" si="30"/>
        <v>40780</v>
      </c>
      <c r="J93" s="66">
        <f t="shared" si="20"/>
        <v>42411200</v>
      </c>
      <c r="K93" s="92">
        <f t="shared" si="22"/>
        <v>45804096</v>
      </c>
      <c r="L93" s="93">
        <f t="shared" si="23"/>
        <v>114500</v>
      </c>
      <c r="M93" s="94">
        <f t="shared" si="24"/>
        <v>4004000</v>
      </c>
      <c r="O93"/>
      <c r="P93"/>
      <c r="R93"/>
    </row>
    <row r="94" spans="1:18" s="1" customFormat="1" x14ac:dyDescent="0.25">
      <c r="A94" s="71">
        <v>93</v>
      </c>
      <c r="B94" s="74">
        <v>2004</v>
      </c>
      <c r="C94" s="74">
        <v>20</v>
      </c>
      <c r="D94" s="74" t="s">
        <v>42</v>
      </c>
      <c r="E94" s="74">
        <v>1809</v>
      </c>
      <c r="F94" s="74">
        <v>160</v>
      </c>
      <c r="G94" s="74">
        <f t="shared" si="18"/>
        <v>1969</v>
      </c>
      <c r="H94" s="73">
        <f t="shared" si="21"/>
        <v>2165.9</v>
      </c>
      <c r="I94" s="71">
        <f t="shared" si="30"/>
        <v>40780</v>
      </c>
      <c r="J94" s="66">
        <f t="shared" si="20"/>
        <v>80295820</v>
      </c>
      <c r="K94" s="92">
        <f t="shared" si="22"/>
        <v>86719486</v>
      </c>
      <c r="L94" s="93">
        <f t="shared" si="23"/>
        <v>217000</v>
      </c>
      <c r="M94" s="94">
        <f t="shared" si="24"/>
        <v>7580650</v>
      </c>
      <c r="O94"/>
      <c r="P94"/>
      <c r="R94"/>
    </row>
    <row r="95" spans="1:18" s="1" customFormat="1" x14ac:dyDescent="0.25">
      <c r="A95" s="71">
        <v>94</v>
      </c>
      <c r="B95" s="74">
        <v>2005</v>
      </c>
      <c r="C95" s="74">
        <v>20</v>
      </c>
      <c r="D95" s="74" t="s">
        <v>11</v>
      </c>
      <c r="E95" s="74">
        <v>1328</v>
      </c>
      <c r="F95" s="74">
        <v>118</v>
      </c>
      <c r="G95" s="74">
        <f t="shared" si="18"/>
        <v>1446</v>
      </c>
      <c r="H95" s="73">
        <f t="shared" si="21"/>
        <v>1590.6000000000001</v>
      </c>
      <c r="I95" s="71">
        <f>I94</f>
        <v>40780</v>
      </c>
      <c r="J95" s="66">
        <f t="shared" si="20"/>
        <v>58967880</v>
      </c>
      <c r="K95" s="92">
        <f t="shared" si="22"/>
        <v>63685310</v>
      </c>
      <c r="L95" s="93">
        <f t="shared" si="23"/>
        <v>159000</v>
      </c>
      <c r="M95" s="94">
        <f t="shared" si="24"/>
        <v>5567100.0000000009</v>
      </c>
      <c r="O95"/>
      <c r="P95"/>
      <c r="R95"/>
    </row>
    <row r="96" spans="1:18" s="1" customFormat="1" x14ac:dyDescent="0.25">
      <c r="A96" s="71">
        <v>95</v>
      </c>
      <c r="B96" s="74">
        <v>2101</v>
      </c>
      <c r="C96" s="74">
        <v>21</v>
      </c>
      <c r="D96" s="74" t="s">
        <v>30</v>
      </c>
      <c r="E96" s="74">
        <v>1961</v>
      </c>
      <c r="F96" s="74">
        <v>236</v>
      </c>
      <c r="G96" s="74">
        <f t="shared" si="18"/>
        <v>2197</v>
      </c>
      <c r="H96" s="73">
        <f t="shared" si="21"/>
        <v>2416.7000000000003</v>
      </c>
      <c r="I96" s="71">
        <f>I95+120</f>
        <v>40900</v>
      </c>
      <c r="J96" s="66">
        <f t="shared" si="20"/>
        <v>89857300</v>
      </c>
      <c r="K96" s="92">
        <f t="shared" si="22"/>
        <v>97045884</v>
      </c>
      <c r="L96" s="93">
        <f t="shared" si="23"/>
        <v>242500</v>
      </c>
      <c r="M96" s="94">
        <f t="shared" si="24"/>
        <v>8458450.0000000019</v>
      </c>
      <c r="O96"/>
      <c r="P96"/>
      <c r="R96"/>
    </row>
    <row r="97" spans="1:18" s="1" customFormat="1" x14ac:dyDescent="0.25">
      <c r="A97" s="71">
        <v>96</v>
      </c>
      <c r="B97" s="74">
        <v>2102</v>
      </c>
      <c r="C97" s="74">
        <v>21</v>
      </c>
      <c r="D97" s="74" t="s">
        <v>11</v>
      </c>
      <c r="E97" s="74">
        <v>966</v>
      </c>
      <c r="F97" s="74">
        <v>74</v>
      </c>
      <c r="G97" s="74">
        <f t="shared" si="18"/>
        <v>1040</v>
      </c>
      <c r="H97" s="73">
        <f t="shared" si="21"/>
        <v>1144</v>
      </c>
      <c r="I97" s="71">
        <f t="shared" ref="I97:I99" si="31">I96</f>
        <v>40900</v>
      </c>
      <c r="J97" s="66">
        <f t="shared" si="20"/>
        <v>42536000</v>
      </c>
      <c r="K97" s="92">
        <f t="shared" si="22"/>
        <v>45938880</v>
      </c>
      <c r="L97" s="93">
        <f t="shared" si="23"/>
        <v>115000</v>
      </c>
      <c r="M97" s="94">
        <f t="shared" si="24"/>
        <v>4004000</v>
      </c>
      <c r="O97"/>
      <c r="P97"/>
      <c r="R97"/>
    </row>
    <row r="98" spans="1:18" s="1" customFormat="1" x14ac:dyDescent="0.25">
      <c r="A98" s="71">
        <v>97</v>
      </c>
      <c r="B98" s="74">
        <v>2103</v>
      </c>
      <c r="C98" s="74">
        <v>21</v>
      </c>
      <c r="D98" s="74" t="s">
        <v>11</v>
      </c>
      <c r="E98" s="74">
        <v>966</v>
      </c>
      <c r="F98" s="74">
        <v>74</v>
      </c>
      <c r="G98" s="74">
        <f t="shared" si="18"/>
        <v>1040</v>
      </c>
      <c r="H98" s="73">
        <f t="shared" si="21"/>
        <v>1144</v>
      </c>
      <c r="I98" s="71">
        <f t="shared" si="31"/>
        <v>40900</v>
      </c>
      <c r="J98" s="66">
        <f t="shared" si="20"/>
        <v>42536000</v>
      </c>
      <c r="K98" s="92">
        <f t="shared" si="22"/>
        <v>45938880</v>
      </c>
      <c r="L98" s="93">
        <f t="shared" si="23"/>
        <v>115000</v>
      </c>
      <c r="M98" s="94">
        <f t="shared" si="24"/>
        <v>4004000</v>
      </c>
      <c r="O98"/>
      <c r="P98"/>
      <c r="R98"/>
    </row>
    <row r="99" spans="1:18" s="1" customFormat="1" x14ac:dyDescent="0.25">
      <c r="A99" s="71">
        <v>98</v>
      </c>
      <c r="B99" s="74">
        <v>2104</v>
      </c>
      <c r="C99" s="74">
        <v>21</v>
      </c>
      <c r="D99" s="74" t="s">
        <v>42</v>
      </c>
      <c r="E99" s="74">
        <v>1809</v>
      </c>
      <c r="F99" s="74">
        <v>160</v>
      </c>
      <c r="G99" s="74">
        <f t="shared" si="18"/>
        <v>1969</v>
      </c>
      <c r="H99" s="73">
        <f t="shared" si="21"/>
        <v>2165.9</v>
      </c>
      <c r="I99" s="71">
        <f t="shared" si="31"/>
        <v>40900</v>
      </c>
      <c r="J99" s="66">
        <f t="shared" si="20"/>
        <v>80532100</v>
      </c>
      <c r="K99" s="92">
        <f t="shared" si="22"/>
        <v>86974668</v>
      </c>
      <c r="L99" s="93">
        <f t="shared" si="23"/>
        <v>217500</v>
      </c>
      <c r="M99" s="94">
        <f t="shared" si="24"/>
        <v>7580650</v>
      </c>
      <c r="O99"/>
      <c r="P99"/>
      <c r="R99"/>
    </row>
    <row r="100" spans="1:18" s="1" customFormat="1" x14ac:dyDescent="0.25">
      <c r="A100" s="71">
        <v>99</v>
      </c>
      <c r="B100" s="74">
        <v>2105</v>
      </c>
      <c r="C100" s="74">
        <v>21</v>
      </c>
      <c r="D100" s="74" t="s">
        <v>11</v>
      </c>
      <c r="E100" s="74">
        <v>1328</v>
      </c>
      <c r="F100" s="74">
        <v>118</v>
      </c>
      <c r="G100" s="74">
        <f t="shared" si="18"/>
        <v>1446</v>
      </c>
      <c r="H100" s="73">
        <f t="shared" si="21"/>
        <v>1590.6000000000001</v>
      </c>
      <c r="I100" s="71">
        <f>I99</f>
        <v>40900</v>
      </c>
      <c r="J100" s="66">
        <f t="shared" si="20"/>
        <v>59141400</v>
      </c>
      <c r="K100" s="92">
        <f t="shared" si="22"/>
        <v>63872712</v>
      </c>
      <c r="L100" s="93">
        <f t="shared" si="23"/>
        <v>159500</v>
      </c>
      <c r="M100" s="94">
        <f t="shared" si="24"/>
        <v>5567100.0000000009</v>
      </c>
      <c r="O100"/>
      <c r="P100"/>
      <c r="R100"/>
    </row>
    <row r="101" spans="1:18" s="1" customFormat="1" x14ac:dyDescent="0.25">
      <c r="A101" s="71">
        <v>100</v>
      </c>
      <c r="B101" s="74">
        <v>2201</v>
      </c>
      <c r="C101" s="74">
        <v>22</v>
      </c>
      <c r="D101" s="74" t="s">
        <v>30</v>
      </c>
      <c r="E101" s="74">
        <v>1961</v>
      </c>
      <c r="F101" s="74">
        <v>236</v>
      </c>
      <c r="G101" s="74">
        <f t="shared" si="18"/>
        <v>2197</v>
      </c>
      <c r="H101" s="73">
        <f t="shared" si="21"/>
        <v>2416.7000000000003</v>
      </c>
      <c r="I101" s="71">
        <f>I100+120</f>
        <v>41020</v>
      </c>
      <c r="J101" s="66">
        <f t="shared" si="20"/>
        <v>90120940</v>
      </c>
      <c r="K101" s="92">
        <f t="shared" si="22"/>
        <v>97330615</v>
      </c>
      <c r="L101" s="93">
        <f t="shared" si="23"/>
        <v>243500</v>
      </c>
      <c r="M101" s="94">
        <f t="shared" si="24"/>
        <v>8458450.0000000019</v>
      </c>
      <c r="O101"/>
      <c r="P101"/>
      <c r="R101"/>
    </row>
    <row r="102" spans="1:18" s="1" customFormat="1" x14ac:dyDescent="0.25">
      <c r="A102" s="71">
        <v>101</v>
      </c>
      <c r="B102" s="74">
        <v>2202</v>
      </c>
      <c r="C102" s="74">
        <v>22</v>
      </c>
      <c r="D102" s="74" t="s">
        <v>11</v>
      </c>
      <c r="E102" s="74">
        <v>966</v>
      </c>
      <c r="F102" s="74">
        <v>74</v>
      </c>
      <c r="G102" s="74">
        <f t="shared" si="18"/>
        <v>1040</v>
      </c>
      <c r="H102" s="73">
        <f t="shared" si="21"/>
        <v>1144</v>
      </c>
      <c r="I102" s="71">
        <f t="shared" ref="I102:I104" si="32">I101</f>
        <v>41020</v>
      </c>
      <c r="J102" s="66">
        <f t="shared" si="20"/>
        <v>42660800</v>
      </c>
      <c r="K102" s="92">
        <f t="shared" si="22"/>
        <v>46073664</v>
      </c>
      <c r="L102" s="93">
        <f t="shared" si="23"/>
        <v>115000</v>
      </c>
      <c r="M102" s="94">
        <f t="shared" si="24"/>
        <v>4004000</v>
      </c>
      <c r="O102"/>
      <c r="P102"/>
      <c r="R102"/>
    </row>
    <row r="103" spans="1:18" s="1" customFormat="1" x14ac:dyDescent="0.25">
      <c r="A103" s="71">
        <v>102</v>
      </c>
      <c r="B103" s="74">
        <v>2203</v>
      </c>
      <c r="C103" s="74">
        <v>22</v>
      </c>
      <c r="D103" s="74" t="s">
        <v>11</v>
      </c>
      <c r="E103" s="74">
        <v>966</v>
      </c>
      <c r="F103" s="74">
        <v>74</v>
      </c>
      <c r="G103" s="74">
        <f t="shared" si="18"/>
        <v>1040</v>
      </c>
      <c r="H103" s="73">
        <f t="shared" si="21"/>
        <v>1144</v>
      </c>
      <c r="I103" s="71">
        <f t="shared" si="32"/>
        <v>41020</v>
      </c>
      <c r="J103" s="66">
        <f t="shared" si="20"/>
        <v>42660800</v>
      </c>
      <c r="K103" s="92">
        <f t="shared" si="22"/>
        <v>46073664</v>
      </c>
      <c r="L103" s="93">
        <f t="shared" si="23"/>
        <v>115000</v>
      </c>
      <c r="M103" s="94">
        <f t="shared" si="24"/>
        <v>4004000</v>
      </c>
      <c r="O103"/>
      <c r="P103"/>
      <c r="R103"/>
    </row>
    <row r="104" spans="1:18" s="1" customFormat="1" x14ac:dyDescent="0.25">
      <c r="A104" s="71">
        <v>103</v>
      </c>
      <c r="B104" s="74">
        <v>2204</v>
      </c>
      <c r="C104" s="74">
        <v>22</v>
      </c>
      <c r="D104" s="74" t="s">
        <v>42</v>
      </c>
      <c r="E104" s="74">
        <v>1809</v>
      </c>
      <c r="F104" s="74">
        <v>160</v>
      </c>
      <c r="G104" s="74">
        <f t="shared" si="18"/>
        <v>1969</v>
      </c>
      <c r="H104" s="73">
        <f t="shared" si="21"/>
        <v>2165.9</v>
      </c>
      <c r="I104" s="71">
        <f t="shared" si="32"/>
        <v>41020</v>
      </c>
      <c r="J104" s="66">
        <f t="shared" si="20"/>
        <v>80768380</v>
      </c>
      <c r="K104" s="92">
        <f t="shared" si="22"/>
        <v>87229850</v>
      </c>
      <c r="L104" s="93">
        <f t="shared" si="23"/>
        <v>218000</v>
      </c>
      <c r="M104" s="94">
        <f t="shared" si="24"/>
        <v>7580650</v>
      </c>
      <c r="O104"/>
      <c r="P104"/>
      <c r="R104"/>
    </row>
    <row r="105" spans="1:18" s="1" customFormat="1" x14ac:dyDescent="0.25">
      <c r="A105" s="71">
        <v>104</v>
      </c>
      <c r="B105" s="74">
        <v>2205</v>
      </c>
      <c r="C105" s="74">
        <v>22</v>
      </c>
      <c r="D105" s="74" t="s">
        <v>11</v>
      </c>
      <c r="E105" s="74">
        <v>1328</v>
      </c>
      <c r="F105" s="74">
        <v>118</v>
      </c>
      <c r="G105" s="74">
        <f t="shared" si="18"/>
        <v>1446</v>
      </c>
      <c r="H105" s="73">
        <f t="shared" si="21"/>
        <v>1590.6000000000001</v>
      </c>
      <c r="I105" s="71">
        <f>I104</f>
        <v>41020</v>
      </c>
      <c r="J105" s="66">
        <f t="shared" si="20"/>
        <v>59314920</v>
      </c>
      <c r="K105" s="92">
        <f t="shared" si="22"/>
        <v>64060114</v>
      </c>
      <c r="L105" s="93">
        <f t="shared" si="23"/>
        <v>160000</v>
      </c>
      <c r="M105" s="94">
        <f t="shared" si="24"/>
        <v>5567100.0000000009</v>
      </c>
      <c r="O105"/>
      <c r="P105"/>
      <c r="R105"/>
    </row>
    <row r="106" spans="1:18" s="1" customFormat="1" x14ac:dyDescent="0.25">
      <c r="A106" s="71">
        <v>105</v>
      </c>
      <c r="B106" s="74">
        <v>2301</v>
      </c>
      <c r="C106" s="74">
        <v>23</v>
      </c>
      <c r="D106" s="74" t="s">
        <v>30</v>
      </c>
      <c r="E106" s="74">
        <v>1961</v>
      </c>
      <c r="F106" s="74">
        <v>236</v>
      </c>
      <c r="G106" s="74">
        <f t="shared" si="18"/>
        <v>2197</v>
      </c>
      <c r="H106" s="73">
        <f t="shared" si="21"/>
        <v>2416.7000000000003</v>
      </c>
      <c r="I106" s="71">
        <f>I105+120</f>
        <v>41140</v>
      </c>
      <c r="J106" s="66">
        <f t="shared" si="20"/>
        <v>90384580</v>
      </c>
      <c r="K106" s="92">
        <f t="shared" si="22"/>
        <v>97615346</v>
      </c>
      <c r="L106" s="93">
        <f t="shared" si="23"/>
        <v>244000</v>
      </c>
      <c r="M106" s="94">
        <f t="shared" si="24"/>
        <v>8458450.0000000019</v>
      </c>
      <c r="O106"/>
      <c r="P106"/>
      <c r="R106"/>
    </row>
    <row r="107" spans="1:18" s="1" customFormat="1" x14ac:dyDescent="0.25">
      <c r="A107" s="71">
        <v>106</v>
      </c>
      <c r="B107" s="74">
        <v>2302</v>
      </c>
      <c r="C107" s="74">
        <v>23</v>
      </c>
      <c r="D107" s="74" t="s">
        <v>11</v>
      </c>
      <c r="E107" s="74">
        <v>966</v>
      </c>
      <c r="F107" s="74">
        <v>74</v>
      </c>
      <c r="G107" s="74">
        <f t="shared" si="18"/>
        <v>1040</v>
      </c>
      <c r="H107" s="73">
        <f t="shared" si="21"/>
        <v>1144</v>
      </c>
      <c r="I107" s="71">
        <f t="shared" ref="I107:I109" si="33">I106</f>
        <v>41140</v>
      </c>
      <c r="J107" s="66">
        <f t="shared" si="20"/>
        <v>42785600</v>
      </c>
      <c r="K107" s="92">
        <f t="shared" si="22"/>
        <v>46208448</v>
      </c>
      <c r="L107" s="93">
        <f t="shared" si="23"/>
        <v>115500</v>
      </c>
      <c r="M107" s="94">
        <f t="shared" si="24"/>
        <v>4004000</v>
      </c>
      <c r="O107"/>
      <c r="P107"/>
      <c r="R107"/>
    </row>
    <row r="108" spans="1:18" s="1" customFormat="1" x14ac:dyDescent="0.25">
      <c r="A108" s="71">
        <v>107</v>
      </c>
      <c r="B108" s="74">
        <v>2303</v>
      </c>
      <c r="C108" s="74">
        <v>23</v>
      </c>
      <c r="D108" s="74" t="s">
        <v>11</v>
      </c>
      <c r="E108" s="74">
        <v>966</v>
      </c>
      <c r="F108" s="74">
        <v>74</v>
      </c>
      <c r="G108" s="74">
        <f t="shared" si="18"/>
        <v>1040</v>
      </c>
      <c r="H108" s="73">
        <f t="shared" si="21"/>
        <v>1144</v>
      </c>
      <c r="I108" s="71">
        <f t="shared" si="33"/>
        <v>41140</v>
      </c>
      <c r="J108" s="66">
        <f t="shared" si="20"/>
        <v>42785600</v>
      </c>
      <c r="K108" s="92">
        <f t="shared" si="22"/>
        <v>46208448</v>
      </c>
      <c r="L108" s="93">
        <f t="shared" si="23"/>
        <v>115500</v>
      </c>
      <c r="M108" s="94">
        <f t="shared" si="24"/>
        <v>4004000</v>
      </c>
      <c r="O108"/>
      <c r="P108"/>
      <c r="R108"/>
    </row>
    <row r="109" spans="1:18" s="1" customFormat="1" x14ac:dyDescent="0.25">
      <c r="A109" s="71">
        <v>108</v>
      </c>
      <c r="B109" s="74">
        <v>2304</v>
      </c>
      <c r="C109" s="74">
        <v>23</v>
      </c>
      <c r="D109" s="74" t="s">
        <v>42</v>
      </c>
      <c r="E109" s="74">
        <v>1809</v>
      </c>
      <c r="F109" s="74">
        <v>160</v>
      </c>
      <c r="G109" s="74">
        <f t="shared" si="18"/>
        <v>1969</v>
      </c>
      <c r="H109" s="73">
        <f t="shared" si="21"/>
        <v>2165.9</v>
      </c>
      <c r="I109" s="71">
        <f t="shared" si="33"/>
        <v>41140</v>
      </c>
      <c r="J109" s="66">
        <f t="shared" si="20"/>
        <v>81004660</v>
      </c>
      <c r="K109" s="92">
        <f t="shared" si="22"/>
        <v>87485033</v>
      </c>
      <c r="L109" s="93">
        <f t="shared" si="23"/>
        <v>218500</v>
      </c>
      <c r="M109" s="94">
        <f t="shared" si="24"/>
        <v>7580650</v>
      </c>
      <c r="O109"/>
      <c r="P109"/>
      <c r="R109"/>
    </row>
    <row r="110" spans="1:18" s="1" customFormat="1" x14ac:dyDescent="0.25">
      <c r="A110" s="71">
        <v>109</v>
      </c>
      <c r="B110" s="74">
        <v>2305</v>
      </c>
      <c r="C110" s="74">
        <v>23</v>
      </c>
      <c r="D110" s="74" t="s">
        <v>11</v>
      </c>
      <c r="E110" s="74">
        <v>1328</v>
      </c>
      <c r="F110" s="74">
        <v>118</v>
      </c>
      <c r="G110" s="74">
        <f t="shared" si="18"/>
        <v>1446</v>
      </c>
      <c r="H110" s="73">
        <f t="shared" si="21"/>
        <v>1590.6000000000001</v>
      </c>
      <c r="I110" s="71">
        <f>I109</f>
        <v>41140</v>
      </c>
      <c r="J110" s="66">
        <f t="shared" si="20"/>
        <v>59488440</v>
      </c>
      <c r="K110" s="92">
        <f t="shared" si="22"/>
        <v>64247515</v>
      </c>
      <c r="L110" s="93">
        <f t="shared" si="23"/>
        <v>160500</v>
      </c>
      <c r="M110" s="94">
        <f t="shared" si="24"/>
        <v>5567100.0000000009</v>
      </c>
      <c r="O110"/>
      <c r="P110"/>
      <c r="R110"/>
    </row>
    <row r="111" spans="1:18" s="1" customFormat="1" x14ac:dyDescent="0.25">
      <c r="A111" s="71">
        <v>110</v>
      </c>
      <c r="B111" s="74">
        <v>2401</v>
      </c>
      <c r="C111" s="74">
        <v>24</v>
      </c>
      <c r="D111" s="74" t="s">
        <v>30</v>
      </c>
      <c r="E111" s="74">
        <v>1961</v>
      </c>
      <c r="F111" s="74">
        <v>236</v>
      </c>
      <c r="G111" s="74">
        <f t="shared" si="18"/>
        <v>2197</v>
      </c>
      <c r="H111" s="73">
        <f t="shared" si="21"/>
        <v>2416.7000000000003</v>
      </c>
      <c r="I111" s="71">
        <f>I110+120</f>
        <v>41260</v>
      </c>
      <c r="J111" s="66">
        <f t="shared" si="20"/>
        <v>90648220</v>
      </c>
      <c r="K111" s="92">
        <f t="shared" si="22"/>
        <v>97900078</v>
      </c>
      <c r="L111" s="93">
        <f t="shared" si="23"/>
        <v>245000</v>
      </c>
      <c r="M111" s="94">
        <f t="shared" si="24"/>
        <v>8458450.0000000019</v>
      </c>
      <c r="O111"/>
      <c r="P111"/>
      <c r="R111"/>
    </row>
    <row r="112" spans="1:18" s="1" customFormat="1" x14ac:dyDescent="0.25">
      <c r="A112" s="71">
        <v>111</v>
      </c>
      <c r="B112" s="74">
        <v>2402</v>
      </c>
      <c r="C112" s="74">
        <v>24</v>
      </c>
      <c r="D112" s="74" t="s">
        <v>11</v>
      </c>
      <c r="E112" s="74">
        <v>966</v>
      </c>
      <c r="F112" s="74">
        <v>74</v>
      </c>
      <c r="G112" s="74">
        <f t="shared" si="18"/>
        <v>1040</v>
      </c>
      <c r="H112" s="73">
        <f t="shared" si="21"/>
        <v>1144</v>
      </c>
      <c r="I112" s="71">
        <f t="shared" ref="I112:I114" si="34">I111</f>
        <v>41260</v>
      </c>
      <c r="J112" s="66">
        <f t="shared" si="20"/>
        <v>42910400</v>
      </c>
      <c r="K112" s="92">
        <f t="shared" si="22"/>
        <v>46343232</v>
      </c>
      <c r="L112" s="93">
        <f t="shared" si="23"/>
        <v>116000</v>
      </c>
      <c r="M112" s="94">
        <f t="shared" si="24"/>
        <v>4004000</v>
      </c>
      <c r="O112"/>
      <c r="P112"/>
      <c r="R112"/>
    </row>
    <row r="113" spans="1:18" s="1" customFormat="1" x14ac:dyDescent="0.25">
      <c r="A113" s="71">
        <v>112</v>
      </c>
      <c r="B113" s="74">
        <v>2403</v>
      </c>
      <c r="C113" s="74">
        <v>24</v>
      </c>
      <c r="D113" s="74" t="s">
        <v>11</v>
      </c>
      <c r="E113" s="74">
        <v>966</v>
      </c>
      <c r="F113" s="74">
        <v>74</v>
      </c>
      <c r="G113" s="74">
        <f t="shared" si="18"/>
        <v>1040</v>
      </c>
      <c r="H113" s="73">
        <f t="shared" si="21"/>
        <v>1144</v>
      </c>
      <c r="I113" s="71">
        <f t="shared" si="34"/>
        <v>41260</v>
      </c>
      <c r="J113" s="66">
        <f t="shared" si="20"/>
        <v>42910400</v>
      </c>
      <c r="K113" s="92">
        <f t="shared" si="22"/>
        <v>46343232</v>
      </c>
      <c r="L113" s="93">
        <f t="shared" si="23"/>
        <v>116000</v>
      </c>
      <c r="M113" s="94">
        <f t="shared" si="24"/>
        <v>4004000</v>
      </c>
      <c r="O113"/>
      <c r="P113"/>
      <c r="R113"/>
    </row>
    <row r="114" spans="1:18" s="1" customFormat="1" x14ac:dyDescent="0.25">
      <c r="A114" s="71">
        <v>113</v>
      </c>
      <c r="B114" s="74">
        <v>2404</v>
      </c>
      <c r="C114" s="74">
        <v>24</v>
      </c>
      <c r="D114" s="74" t="s">
        <v>42</v>
      </c>
      <c r="E114" s="74">
        <v>1809</v>
      </c>
      <c r="F114" s="74">
        <v>160</v>
      </c>
      <c r="G114" s="74">
        <f t="shared" si="18"/>
        <v>1969</v>
      </c>
      <c r="H114" s="73">
        <f t="shared" si="21"/>
        <v>2165.9</v>
      </c>
      <c r="I114" s="71">
        <f t="shared" si="34"/>
        <v>41260</v>
      </c>
      <c r="J114" s="66">
        <f t="shared" si="20"/>
        <v>81240940</v>
      </c>
      <c r="K114" s="92">
        <f t="shared" si="22"/>
        <v>87740215</v>
      </c>
      <c r="L114" s="93">
        <f t="shared" si="23"/>
        <v>219500</v>
      </c>
      <c r="M114" s="94">
        <f t="shared" si="24"/>
        <v>7580650</v>
      </c>
      <c r="O114"/>
      <c r="P114"/>
      <c r="R114"/>
    </row>
    <row r="115" spans="1:18" s="1" customFormat="1" x14ac:dyDescent="0.25">
      <c r="A115" s="71">
        <v>114</v>
      </c>
      <c r="B115" s="74">
        <v>2405</v>
      </c>
      <c r="C115" s="74">
        <v>24</v>
      </c>
      <c r="D115" s="74" t="s">
        <v>11</v>
      </c>
      <c r="E115" s="74">
        <v>1328</v>
      </c>
      <c r="F115" s="74">
        <v>118</v>
      </c>
      <c r="G115" s="74">
        <f t="shared" si="18"/>
        <v>1446</v>
      </c>
      <c r="H115" s="73">
        <f t="shared" si="21"/>
        <v>1590.6000000000001</v>
      </c>
      <c r="I115" s="71">
        <f>I114</f>
        <v>41260</v>
      </c>
      <c r="J115" s="66">
        <f t="shared" si="20"/>
        <v>59661960</v>
      </c>
      <c r="K115" s="92">
        <f t="shared" si="22"/>
        <v>64434917</v>
      </c>
      <c r="L115" s="93">
        <f t="shared" si="23"/>
        <v>161000</v>
      </c>
      <c r="M115" s="94">
        <f t="shared" si="24"/>
        <v>5567100.0000000009</v>
      </c>
      <c r="O115"/>
      <c r="P115"/>
      <c r="R115"/>
    </row>
    <row r="116" spans="1:18" s="1" customFormat="1" x14ac:dyDescent="0.25">
      <c r="A116" s="71">
        <v>115</v>
      </c>
      <c r="B116" s="74">
        <v>2501</v>
      </c>
      <c r="C116" s="74">
        <v>25</v>
      </c>
      <c r="D116" s="74" t="s">
        <v>30</v>
      </c>
      <c r="E116" s="74">
        <v>1961</v>
      </c>
      <c r="F116" s="74">
        <v>236</v>
      </c>
      <c r="G116" s="74">
        <f t="shared" si="18"/>
        <v>2197</v>
      </c>
      <c r="H116" s="73">
        <f t="shared" si="21"/>
        <v>2416.7000000000003</v>
      </c>
      <c r="I116" s="71">
        <f>I115+120</f>
        <v>41380</v>
      </c>
      <c r="J116" s="66">
        <f t="shared" si="20"/>
        <v>90911860</v>
      </c>
      <c r="K116" s="92">
        <f t="shared" si="22"/>
        <v>98184809</v>
      </c>
      <c r="L116" s="93">
        <f t="shared" si="23"/>
        <v>245500</v>
      </c>
      <c r="M116" s="94">
        <f t="shared" si="24"/>
        <v>8458450.0000000019</v>
      </c>
      <c r="O116"/>
      <c r="P116"/>
      <c r="R116"/>
    </row>
    <row r="117" spans="1:18" s="1" customFormat="1" x14ac:dyDescent="0.25">
      <c r="A117" s="71">
        <v>116</v>
      </c>
      <c r="B117" s="74">
        <v>2502</v>
      </c>
      <c r="C117" s="74">
        <v>25</v>
      </c>
      <c r="D117" s="74" t="s">
        <v>11</v>
      </c>
      <c r="E117" s="74">
        <v>966</v>
      </c>
      <c r="F117" s="74">
        <v>74</v>
      </c>
      <c r="G117" s="74">
        <f t="shared" si="18"/>
        <v>1040</v>
      </c>
      <c r="H117" s="73">
        <f t="shared" si="21"/>
        <v>1144</v>
      </c>
      <c r="I117" s="71">
        <f t="shared" ref="I117:I119" si="35">I116</f>
        <v>41380</v>
      </c>
      <c r="J117" s="66">
        <f t="shared" si="20"/>
        <v>43035200</v>
      </c>
      <c r="K117" s="92">
        <f t="shared" si="22"/>
        <v>46478016</v>
      </c>
      <c r="L117" s="93">
        <f t="shared" si="23"/>
        <v>116000</v>
      </c>
      <c r="M117" s="94">
        <f t="shared" si="24"/>
        <v>4004000</v>
      </c>
      <c r="O117"/>
      <c r="P117"/>
      <c r="R117"/>
    </row>
    <row r="118" spans="1:18" s="1" customFormat="1" x14ac:dyDescent="0.25">
      <c r="A118" s="71">
        <v>117</v>
      </c>
      <c r="B118" s="74">
        <v>2503</v>
      </c>
      <c r="C118" s="74">
        <v>25</v>
      </c>
      <c r="D118" s="74" t="s">
        <v>11</v>
      </c>
      <c r="E118" s="74">
        <v>966</v>
      </c>
      <c r="F118" s="74">
        <v>74</v>
      </c>
      <c r="G118" s="74">
        <f t="shared" si="18"/>
        <v>1040</v>
      </c>
      <c r="H118" s="73">
        <f t="shared" si="21"/>
        <v>1144</v>
      </c>
      <c r="I118" s="71">
        <f t="shared" si="35"/>
        <v>41380</v>
      </c>
      <c r="J118" s="66">
        <f t="shared" si="20"/>
        <v>43035200</v>
      </c>
      <c r="K118" s="92">
        <f t="shared" si="22"/>
        <v>46478016</v>
      </c>
      <c r="L118" s="93">
        <f t="shared" si="23"/>
        <v>116000</v>
      </c>
      <c r="M118" s="94">
        <f t="shared" si="24"/>
        <v>4004000</v>
      </c>
      <c r="O118"/>
      <c r="P118"/>
      <c r="R118"/>
    </row>
    <row r="119" spans="1:18" s="1" customFormat="1" x14ac:dyDescent="0.25">
      <c r="A119" s="71">
        <v>118</v>
      </c>
      <c r="B119" s="74">
        <v>2504</v>
      </c>
      <c r="C119" s="74">
        <v>25</v>
      </c>
      <c r="D119" s="74" t="s">
        <v>42</v>
      </c>
      <c r="E119" s="74">
        <v>1809</v>
      </c>
      <c r="F119" s="74">
        <v>160</v>
      </c>
      <c r="G119" s="74">
        <f t="shared" si="18"/>
        <v>1969</v>
      </c>
      <c r="H119" s="73">
        <f t="shared" si="21"/>
        <v>2165.9</v>
      </c>
      <c r="I119" s="71">
        <f t="shared" si="35"/>
        <v>41380</v>
      </c>
      <c r="J119" s="66">
        <f t="shared" si="20"/>
        <v>81477220</v>
      </c>
      <c r="K119" s="92">
        <f t="shared" si="22"/>
        <v>87995398</v>
      </c>
      <c r="L119" s="93">
        <f t="shared" si="23"/>
        <v>220000</v>
      </c>
      <c r="M119" s="94">
        <f t="shared" si="24"/>
        <v>7580650</v>
      </c>
      <c r="O119"/>
      <c r="P119"/>
      <c r="R119"/>
    </row>
    <row r="120" spans="1:18" s="1" customFormat="1" x14ac:dyDescent="0.25">
      <c r="A120" s="71">
        <v>119</v>
      </c>
      <c r="B120" s="74">
        <v>2505</v>
      </c>
      <c r="C120" s="74">
        <v>25</v>
      </c>
      <c r="D120" s="74" t="s">
        <v>11</v>
      </c>
      <c r="E120" s="74">
        <v>1328</v>
      </c>
      <c r="F120" s="74">
        <v>118</v>
      </c>
      <c r="G120" s="74">
        <f t="shared" si="18"/>
        <v>1446</v>
      </c>
      <c r="H120" s="73">
        <f t="shared" si="21"/>
        <v>1590.6000000000001</v>
      </c>
      <c r="I120" s="71">
        <f>I119</f>
        <v>41380</v>
      </c>
      <c r="J120" s="66">
        <f t="shared" si="20"/>
        <v>59835480</v>
      </c>
      <c r="K120" s="92">
        <f t="shared" si="22"/>
        <v>64622318</v>
      </c>
      <c r="L120" s="93">
        <f t="shared" si="23"/>
        <v>161500</v>
      </c>
      <c r="M120" s="94">
        <f t="shared" si="24"/>
        <v>5567100.0000000009</v>
      </c>
      <c r="O120"/>
      <c r="P120"/>
      <c r="R120"/>
    </row>
    <row r="121" spans="1:18" s="1" customFormat="1" x14ac:dyDescent="0.25">
      <c r="A121" s="71">
        <v>120</v>
      </c>
      <c r="B121" s="74">
        <v>2601</v>
      </c>
      <c r="C121" s="74">
        <v>26</v>
      </c>
      <c r="D121" s="74" t="s">
        <v>30</v>
      </c>
      <c r="E121" s="74">
        <v>1961</v>
      </c>
      <c r="F121" s="74">
        <v>236</v>
      </c>
      <c r="G121" s="74">
        <f t="shared" si="18"/>
        <v>2197</v>
      </c>
      <c r="H121" s="73">
        <f t="shared" si="21"/>
        <v>2416.7000000000003</v>
      </c>
      <c r="I121" s="71">
        <f>I120+120</f>
        <v>41500</v>
      </c>
      <c r="J121" s="66">
        <f t="shared" si="20"/>
        <v>91175500</v>
      </c>
      <c r="K121" s="92">
        <f t="shared" si="22"/>
        <v>98469540</v>
      </c>
      <c r="L121" s="93">
        <f t="shared" si="23"/>
        <v>246000</v>
      </c>
      <c r="M121" s="94">
        <f t="shared" si="24"/>
        <v>8458450.0000000019</v>
      </c>
      <c r="O121"/>
      <c r="P121"/>
      <c r="R121"/>
    </row>
    <row r="122" spans="1:18" s="1" customFormat="1" x14ac:dyDescent="0.25">
      <c r="A122" s="71">
        <v>121</v>
      </c>
      <c r="B122" s="74">
        <v>2602</v>
      </c>
      <c r="C122" s="74">
        <v>26</v>
      </c>
      <c r="D122" s="74" t="s">
        <v>11</v>
      </c>
      <c r="E122" s="74">
        <v>966</v>
      </c>
      <c r="F122" s="74">
        <v>74</v>
      </c>
      <c r="G122" s="74">
        <f t="shared" si="18"/>
        <v>1040</v>
      </c>
      <c r="H122" s="73">
        <f t="shared" si="21"/>
        <v>1144</v>
      </c>
      <c r="I122" s="71">
        <f t="shared" ref="I122:I124" si="36">I121</f>
        <v>41500</v>
      </c>
      <c r="J122" s="66">
        <f t="shared" si="20"/>
        <v>43160000</v>
      </c>
      <c r="K122" s="92">
        <f t="shared" si="22"/>
        <v>46612800</v>
      </c>
      <c r="L122" s="93">
        <f t="shared" si="23"/>
        <v>116500</v>
      </c>
      <c r="M122" s="94">
        <f t="shared" si="24"/>
        <v>4004000</v>
      </c>
      <c r="O122"/>
      <c r="P122"/>
      <c r="R122"/>
    </row>
    <row r="123" spans="1:18" s="1" customFormat="1" x14ac:dyDescent="0.25">
      <c r="A123" s="71">
        <v>122</v>
      </c>
      <c r="B123" s="74">
        <v>2603</v>
      </c>
      <c r="C123" s="74">
        <v>26</v>
      </c>
      <c r="D123" s="74" t="s">
        <v>11</v>
      </c>
      <c r="E123" s="74">
        <v>966</v>
      </c>
      <c r="F123" s="74">
        <v>74</v>
      </c>
      <c r="G123" s="74">
        <f t="shared" si="18"/>
        <v>1040</v>
      </c>
      <c r="H123" s="73">
        <f t="shared" si="21"/>
        <v>1144</v>
      </c>
      <c r="I123" s="71">
        <f t="shared" si="36"/>
        <v>41500</v>
      </c>
      <c r="J123" s="66">
        <f t="shared" si="20"/>
        <v>43160000</v>
      </c>
      <c r="K123" s="92">
        <f t="shared" si="22"/>
        <v>46612800</v>
      </c>
      <c r="L123" s="93">
        <f t="shared" si="23"/>
        <v>116500</v>
      </c>
      <c r="M123" s="94">
        <f t="shared" si="24"/>
        <v>4004000</v>
      </c>
      <c r="O123"/>
      <c r="P123"/>
      <c r="R123"/>
    </row>
    <row r="124" spans="1:18" s="1" customFormat="1" x14ac:dyDescent="0.25">
      <c r="A124" s="71">
        <v>123</v>
      </c>
      <c r="B124" s="74">
        <v>2604</v>
      </c>
      <c r="C124" s="74">
        <v>26</v>
      </c>
      <c r="D124" s="74" t="s">
        <v>42</v>
      </c>
      <c r="E124" s="74">
        <v>1809</v>
      </c>
      <c r="F124" s="74">
        <v>160</v>
      </c>
      <c r="G124" s="74">
        <f t="shared" si="18"/>
        <v>1969</v>
      </c>
      <c r="H124" s="73">
        <f t="shared" si="21"/>
        <v>2165.9</v>
      </c>
      <c r="I124" s="71">
        <f t="shared" si="36"/>
        <v>41500</v>
      </c>
      <c r="J124" s="66">
        <f t="shared" si="20"/>
        <v>81713500</v>
      </c>
      <c r="K124" s="92">
        <f t="shared" si="22"/>
        <v>88250580</v>
      </c>
      <c r="L124" s="93">
        <f t="shared" si="23"/>
        <v>220500</v>
      </c>
      <c r="M124" s="94">
        <f t="shared" si="24"/>
        <v>7580650</v>
      </c>
      <c r="O124"/>
      <c r="P124"/>
      <c r="R124"/>
    </row>
    <row r="125" spans="1:18" s="1" customFormat="1" x14ac:dyDescent="0.25">
      <c r="A125" s="71">
        <v>124</v>
      </c>
      <c r="B125" s="74">
        <v>2605</v>
      </c>
      <c r="C125" s="74">
        <v>26</v>
      </c>
      <c r="D125" s="74" t="s">
        <v>11</v>
      </c>
      <c r="E125" s="74">
        <v>1328</v>
      </c>
      <c r="F125" s="74">
        <v>118</v>
      </c>
      <c r="G125" s="74">
        <f t="shared" ref="G125" si="37">E125+F125</f>
        <v>1446</v>
      </c>
      <c r="H125" s="73">
        <f t="shared" si="21"/>
        <v>1590.6000000000001</v>
      </c>
      <c r="I125" s="71">
        <f>I124</f>
        <v>41500</v>
      </c>
      <c r="J125" s="66">
        <f t="shared" si="20"/>
        <v>60009000</v>
      </c>
      <c r="K125" s="92">
        <f t="shared" si="22"/>
        <v>64809720</v>
      </c>
      <c r="L125" s="93">
        <f t="shared" si="23"/>
        <v>162000</v>
      </c>
      <c r="M125" s="94">
        <f t="shared" si="24"/>
        <v>5567100.0000000009</v>
      </c>
      <c r="O125"/>
      <c r="P125"/>
      <c r="R125"/>
    </row>
    <row r="126" spans="1:18" s="1" customFormat="1" x14ac:dyDescent="0.25">
      <c r="A126" s="102" t="s">
        <v>12</v>
      </c>
      <c r="B126" s="103"/>
      <c r="C126" s="103"/>
      <c r="D126" s="104"/>
      <c r="E126" s="75">
        <f>SUM(E2:E125)</f>
        <v>176984</v>
      </c>
      <c r="F126" s="75">
        <f>SUM(F2:F125)</f>
        <v>16768</v>
      </c>
      <c r="G126" s="75">
        <f>SUM(G2:G125)</f>
        <v>193752</v>
      </c>
      <c r="H126" s="75">
        <f>SUM(H2:H125)</f>
        <v>213127.20000000007</v>
      </c>
      <c r="I126" s="71"/>
      <c r="J126" s="83">
        <f>SUM(J2:J125)</f>
        <v>7751203200</v>
      </c>
      <c r="K126" s="83">
        <f>SUM(K2:K125)</f>
        <v>8371299456</v>
      </c>
      <c r="L126" s="67"/>
      <c r="M126" s="83">
        <f>SUM(M2:M125)</f>
        <v>745945200</v>
      </c>
      <c r="O126"/>
      <c r="P126"/>
      <c r="R126"/>
    </row>
    <row r="127" spans="1:18" s="1" customFormat="1" x14ac:dyDescent="0.25">
      <c r="A127" s="4"/>
      <c r="B127" s="49"/>
      <c r="C127" s="49"/>
      <c r="D127" s="4"/>
      <c r="E127" s="68"/>
      <c r="F127" s="68"/>
      <c r="G127" s="68"/>
      <c r="H127" s="68"/>
      <c r="I127" s="68"/>
      <c r="J127" s="68"/>
      <c r="K127" s="69"/>
      <c r="L127" s="70"/>
      <c r="O127"/>
      <c r="P127"/>
      <c r="R127"/>
    </row>
    <row r="128" spans="1:18" s="1" customFormat="1" x14ac:dyDescent="0.25">
      <c r="A128" s="4"/>
      <c r="B128" s="49"/>
      <c r="C128" s="49"/>
      <c r="D128" s="4"/>
      <c r="E128" s="68"/>
      <c r="F128" s="68"/>
      <c r="G128" s="68"/>
      <c r="H128" s="68"/>
      <c r="I128" s="68"/>
      <c r="J128" s="68"/>
      <c r="K128" s="69"/>
      <c r="L128" s="70"/>
      <c r="O128"/>
      <c r="P128"/>
      <c r="R128"/>
    </row>
    <row r="129" spans="1:18" s="1" customFormat="1" x14ac:dyDescent="0.25">
      <c r="A129" s="4"/>
      <c r="B129" s="49"/>
      <c r="C129" s="49"/>
      <c r="D129" s="4"/>
      <c r="E129" s="68"/>
      <c r="F129" s="68"/>
      <c r="G129" s="68"/>
      <c r="H129" s="68"/>
      <c r="I129" s="68"/>
      <c r="J129" s="68"/>
      <c r="K129" s="69"/>
      <c r="L129" s="70"/>
      <c r="O129"/>
      <c r="P129"/>
      <c r="R129"/>
    </row>
    <row r="130" spans="1:18" s="1" customFormat="1" x14ac:dyDescent="0.25">
      <c r="A130" s="4"/>
      <c r="B130" s="49"/>
      <c r="C130" s="49"/>
      <c r="D130" s="4"/>
      <c r="E130" s="68"/>
      <c r="F130" s="68"/>
      <c r="G130" s="68"/>
      <c r="H130" s="68"/>
      <c r="I130" s="68"/>
      <c r="J130" s="68"/>
      <c r="K130" s="69"/>
      <c r="L130" s="70"/>
      <c r="O130"/>
      <c r="P130"/>
      <c r="R130"/>
    </row>
    <row r="131" spans="1:18" s="77" customFormat="1" x14ac:dyDescent="0.25">
      <c r="A131" s="4"/>
      <c r="B131" s="49"/>
      <c r="C131" s="49"/>
      <c r="D131" s="4"/>
      <c r="E131" s="68"/>
      <c r="F131" s="68"/>
      <c r="G131" s="68"/>
      <c r="H131" s="68"/>
      <c r="I131" s="68"/>
      <c r="J131" s="68"/>
      <c r="K131" s="69"/>
      <c r="L131" s="70"/>
      <c r="M131" s="1"/>
      <c r="N131" s="1"/>
      <c r="O131"/>
      <c r="P131"/>
      <c r="Q131" s="1"/>
      <c r="R131"/>
    </row>
    <row r="132" spans="1:18" s="77" customFormat="1" x14ac:dyDescent="0.25">
      <c r="A132" s="4"/>
      <c r="B132" s="49"/>
      <c r="C132" s="49"/>
      <c r="D132" s="4"/>
      <c r="E132" s="68"/>
      <c r="F132" s="68"/>
      <c r="G132" s="68"/>
      <c r="H132" s="68"/>
      <c r="I132" s="68"/>
      <c r="J132" s="68"/>
      <c r="K132" s="69"/>
      <c r="L132" s="70"/>
      <c r="M132" s="1"/>
      <c r="N132" s="1"/>
      <c r="O132"/>
      <c r="P132"/>
      <c r="Q132" s="1"/>
      <c r="R132"/>
    </row>
  </sheetData>
  <mergeCells count="1">
    <mergeCell ref="A126:D126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AB35FD-9671-4226-8073-02C26C22E9F6}">
  <dimension ref="A1:R109"/>
  <sheetViews>
    <sheetView topLeftCell="A91" zoomScale="175" zoomScaleNormal="175" workbookViewId="0">
      <selection activeCell="K36" sqref="K36"/>
    </sheetView>
  </sheetViews>
  <sheetFormatPr defaultRowHeight="15" x14ac:dyDescent="0.25"/>
  <cols>
    <col min="1" max="1" width="4" style="4" customWidth="1"/>
    <col min="2" max="2" width="5.42578125" style="49" customWidth="1"/>
    <col min="3" max="3" width="5.140625" style="49" customWidth="1"/>
    <col min="4" max="4" width="6.42578125" style="4" customWidth="1"/>
    <col min="5" max="5" width="7.5703125" style="68" customWidth="1"/>
    <col min="6" max="6" width="6.28515625" style="68" customWidth="1"/>
    <col min="7" max="7" width="6.140625" style="68" customWidth="1"/>
    <col min="8" max="8" width="6.5703125" style="69" customWidth="1"/>
    <col min="9" max="9" width="7.140625" style="69" customWidth="1"/>
    <col min="10" max="10" width="12" style="69" customWidth="1"/>
    <col min="11" max="11" width="11.85546875" style="69" customWidth="1"/>
    <col min="12" max="12" width="7.7109375" style="86" customWidth="1"/>
    <col min="13" max="13" width="10.42578125" style="1" customWidth="1"/>
    <col min="14" max="14" width="11.7109375" style="1" customWidth="1"/>
    <col min="15" max="15" width="11.28515625" customWidth="1"/>
    <col min="16" max="16" width="9.5703125" customWidth="1"/>
    <col min="17" max="17" width="9.28515625" style="1" customWidth="1"/>
    <col min="20" max="21" width="14.85546875" customWidth="1"/>
    <col min="27" max="27" width="16.140625" customWidth="1"/>
  </cols>
  <sheetData>
    <row r="1" spans="1:18" ht="51" customHeight="1" x14ac:dyDescent="0.25">
      <c r="A1" s="64" t="s">
        <v>1</v>
      </c>
      <c r="B1" s="64" t="s">
        <v>0</v>
      </c>
      <c r="C1" s="65" t="s">
        <v>2</v>
      </c>
      <c r="D1" s="65" t="s">
        <v>14</v>
      </c>
      <c r="E1" s="65" t="s">
        <v>15</v>
      </c>
      <c r="F1" s="65" t="s">
        <v>33</v>
      </c>
      <c r="G1" s="65" t="s">
        <v>17</v>
      </c>
      <c r="H1" s="65" t="s">
        <v>10</v>
      </c>
      <c r="I1" s="64" t="s">
        <v>47</v>
      </c>
      <c r="J1" s="88" t="s">
        <v>52</v>
      </c>
      <c r="K1" s="89" t="s">
        <v>53</v>
      </c>
      <c r="L1" s="90" t="s">
        <v>58</v>
      </c>
      <c r="M1" s="97" t="s">
        <v>57</v>
      </c>
    </row>
    <row r="2" spans="1:18" s="47" customFormat="1" x14ac:dyDescent="0.25">
      <c r="A2" s="71">
        <v>1</v>
      </c>
      <c r="B2" s="72">
        <v>101</v>
      </c>
      <c r="C2" s="73">
        <v>1</v>
      </c>
      <c r="D2" s="74" t="s">
        <v>30</v>
      </c>
      <c r="E2" s="72">
        <v>1987</v>
      </c>
      <c r="F2" s="74">
        <v>283</v>
      </c>
      <c r="G2" s="74">
        <f>E2+F2</f>
        <v>2270</v>
      </c>
      <c r="H2" s="73">
        <f>G2*1.1</f>
        <v>2497</v>
      </c>
      <c r="I2" s="71">
        <v>38500</v>
      </c>
      <c r="J2" s="84">
        <f>G2*I2</f>
        <v>87395000</v>
      </c>
      <c r="K2" s="92">
        <f>ROUND(J2*1.08,0)</f>
        <v>94386600</v>
      </c>
      <c r="L2" s="93">
        <f>MROUND((K2*0.03/12),500)</f>
        <v>236000</v>
      </c>
      <c r="M2" s="94">
        <f>H2*3500</f>
        <v>8739500</v>
      </c>
      <c r="N2" s="62">
        <f>J2/H2</f>
        <v>35000</v>
      </c>
      <c r="O2" s="48"/>
      <c r="Q2" s="7"/>
      <c r="R2" s="7"/>
    </row>
    <row r="3" spans="1:18" s="47" customFormat="1" x14ac:dyDescent="0.25">
      <c r="A3" s="71">
        <v>2</v>
      </c>
      <c r="B3" s="72">
        <v>102</v>
      </c>
      <c r="C3" s="73">
        <v>1</v>
      </c>
      <c r="D3" s="74" t="s">
        <v>42</v>
      </c>
      <c r="E3" s="72">
        <v>1874</v>
      </c>
      <c r="F3" s="74">
        <v>188</v>
      </c>
      <c r="G3" s="74">
        <f t="shared" ref="G3:G51" si="0">E3+F3</f>
        <v>2062</v>
      </c>
      <c r="H3" s="73">
        <f t="shared" ref="H3:H66" si="1">G3*1.1</f>
        <v>2268.2000000000003</v>
      </c>
      <c r="I3" s="71">
        <f t="shared" ref="I3:I65" si="2">I2</f>
        <v>38500</v>
      </c>
      <c r="J3" s="84">
        <f t="shared" ref="J3:J64" si="3">G3*I3</f>
        <v>79387000</v>
      </c>
      <c r="K3" s="92">
        <f t="shared" ref="K3:K66" si="4">ROUND(J3*1.08,0)</f>
        <v>85737960</v>
      </c>
      <c r="L3" s="93">
        <f t="shared" ref="L3:L66" si="5">MROUND((K3*0.03/12),500)</f>
        <v>214500</v>
      </c>
      <c r="M3" s="94">
        <f t="shared" ref="M3:M66" si="6">H3*3500</f>
        <v>7938700.0000000009</v>
      </c>
      <c r="N3" s="63"/>
      <c r="O3" s="48"/>
      <c r="Q3" s="7"/>
      <c r="R3" s="7"/>
    </row>
    <row r="4" spans="1:18" x14ac:dyDescent="0.25">
      <c r="A4" s="71">
        <v>3</v>
      </c>
      <c r="B4" s="72">
        <v>103</v>
      </c>
      <c r="C4" s="73">
        <v>1</v>
      </c>
      <c r="D4" s="74" t="s">
        <v>11</v>
      </c>
      <c r="E4" s="72">
        <v>1279</v>
      </c>
      <c r="F4" s="74">
        <v>113</v>
      </c>
      <c r="G4" s="74">
        <f t="shared" si="0"/>
        <v>1392</v>
      </c>
      <c r="H4" s="73">
        <f t="shared" si="1"/>
        <v>1531.2</v>
      </c>
      <c r="I4" s="71">
        <f t="shared" si="2"/>
        <v>38500</v>
      </c>
      <c r="J4" s="84">
        <f t="shared" si="3"/>
        <v>53592000</v>
      </c>
      <c r="K4" s="92">
        <f t="shared" si="4"/>
        <v>57879360</v>
      </c>
      <c r="L4" s="93">
        <f t="shared" si="5"/>
        <v>144500</v>
      </c>
      <c r="M4" s="94">
        <f t="shared" si="6"/>
        <v>5359200</v>
      </c>
      <c r="N4" s="63"/>
      <c r="O4" s="8"/>
      <c r="Q4" s="2"/>
      <c r="R4" s="2"/>
    </row>
    <row r="5" spans="1:18" x14ac:dyDescent="0.25">
      <c r="A5" s="71">
        <v>4</v>
      </c>
      <c r="B5" s="72">
        <v>104</v>
      </c>
      <c r="C5" s="73">
        <v>1</v>
      </c>
      <c r="D5" s="74" t="s">
        <v>42</v>
      </c>
      <c r="E5" s="72">
        <v>1811</v>
      </c>
      <c r="F5" s="74">
        <v>185</v>
      </c>
      <c r="G5" s="74">
        <f t="shared" si="0"/>
        <v>1996</v>
      </c>
      <c r="H5" s="73">
        <f t="shared" si="1"/>
        <v>2195.6000000000004</v>
      </c>
      <c r="I5" s="71">
        <f t="shared" si="2"/>
        <v>38500</v>
      </c>
      <c r="J5" s="84">
        <f t="shared" si="3"/>
        <v>76846000</v>
      </c>
      <c r="K5" s="92">
        <f t="shared" si="4"/>
        <v>82993680</v>
      </c>
      <c r="L5" s="93">
        <f t="shared" si="5"/>
        <v>207500</v>
      </c>
      <c r="M5" s="94">
        <f t="shared" si="6"/>
        <v>7684600.0000000009</v>
      </c>
      <c r="N5" s="63"/>
      <c r="O5" s="8"/>
      <c r="Q5" s="2"/>
      <c r="R5" s="2"/>
    </row>
    <row r="6" spans="1:18" x14ac:dyDescent="0.25">
      <c r="A6" s="71">
        <v>5</v>
      </c>
      <c r="B6" s="72">
        <v>201</v>
      </c>
      <c r="C6" s="73">
        <v>2</v>
      </c>
      <c r="D6" s="74" t="s">
        <v>30</v>
      </c>
      <c r="E6" s="72">
        <v>1987</v>
      </c>
      <c r="F6" s="74">
        <v>283</v>
      </c>
      <c r="G6" s="74">
        <f t="shared" si="0"/>
        <v>2270</v>
      </c>
      <c r="H6" s="73">
        <f t="shared" si="1"/>
        <v>2497</v>
      </c>
      <c r="I6" s="71">
        <f>I5+120</f>
        <v>38620</v>
      </c>
      <c r="J6" s="84">
        <f t="shared" si="3"/>
        <v>87667400</v>
      </c>
      <c r="K6" s="92">
        <f t="shared" si="4"/>
        <v>94680792</v>
      </c>
      <c r="L6" s="93">
        <f t="shared" si="5"/>
        <v>236500</v>
      </c>
      <c r="M6" s="94">
        <f t="shared" si="6"/>
        <v>8739500</v>
      </c>
      <c r="N6" s="63"/>
      <c r="O6" s="8"/>
      <c r="Q6" s="2"/>
      <c r="R6" s="2"/>
    </row>
    <row r="7" spans="1:18" x14ac:dyDescent="0.25">
      <c r="A7" s="71">
        <v>6</v>
      </c>
      <c r="B7" s="72">
        <v>202</v>
      </c>
      <c r="C7" s="73">
        <v>2</v>
      </c>
      <c r="D7" s="74" t="s">
        <v>42</v>
      </c>
      <c r="E7" s="72">
        <v>1874</v>
      </c>
      <c r="F7" s="74">
        <v>188</v>
      </c>
      <c r="G7" s="74">
        <f t="shared" si="0"/>
        <v>2062</v>
      </c>
      <c r="H7" s="73">
        <f t="shared" si="1"/>
        <v>2268.2000000000003</v>
      </c>
      <c r="I7" s="71">
        <f t="shared" si="2"/>
        <v>38620</v>
      </c>
      <c r="J7" s="84">
        <f t="shared" si="3"/>
        <v>79634440</v>
      </c>
      <c r="K7" s="92">
        <f t="shared" si="4"/>
        <v>86005195</v>
      </c>
      <c r="L7" s="93">
        <f t="shared" si="5"/>
        <v>215000</v>
      </c>
      <c r="M7" s="94">
        <f t="shared" si="6"/>
        <v>7938700.0000000009</v>
      </c>
      <c r="N7" s="63"/>
      <c r="O7" s="8"/>
      <c r="Q7" s="2"/>
      <c r="R7" s="2"/>
    </row>
    <row r="8" spans="1:18" x14ac:dyDescent="0.25">
      <c r="A8" s="71">
        <v>7</v>
      </c>
      <c r="B8" s="72">
        <v>203</v>
      </c>
      <c r="C8" s="73">
        <v>2</v>
      </c>
      <c r="D8" s="74" t="s">
        <v>11</v>
      </c>
      <c r="E8" s="72">
        <v>1279</v>
      </c>
      <c r="F8" s="74">
        <v>113</v>
      </c>
      <c r="G8" s="74">
        <f t="shared" si="0"/>
        <v>1392</v>
      </c>
      <c r="H8" s="73">
        <f t="shared" si="1"/>
        <v>1531.2</v>
      </c>
      <c r="I8" s="71">
        <f t="shared" si="2"/>
        <v>38620</v>
      </c>
      <c r="J8" s="84">
        <f t="shared" si="3"/>
        <v>53759040</v>
      </c>
      <c r="K8" s="92">
        <f t="shared" si="4"/>
        <v>58059763</v>
      </c>
      <c r="L8" s="93">
        <f t="shared" si="5"/>
        <v>145000</v>
      </c>
      <c r="M8" s="94">
        <f t="shared" si="6"/>
        <v>5359200</v>
      </c>
      <c r="N8" s="63"/>
      <c r="O8" s="8"/>
      <c r="Q8" s="2"/>
      <c r="R8" s="2"/>
    </row>
    <row r="9" spans="1:18" x14ac:dyDescent="0.25">
      <c r="A9" s="71">
        <v>8</v>
      </c>
      <c r="B9" s="72">
        <v>204</v>
      </c>
      <c r="C9" s="73">
        <v>2</v>
      </c>
      <c r="D9" s="74" t="s">
        <v>42</v>
      </c>
      <c r="E9" s="72">
        <v>1811</v>
      </c>
      <c r="F9" s="74">
        <v>185</v>
      </c>
      <c r="G9" s="74">
        <f t="shared" si="0"/>
        <v>1996</v>
      </c>
      <c r="H9" s="73">
        <f t="shared" si="1"/>
        <v>2195.6000000000004</v>
      </c>
      <c r="I9" s="71">
        <f t="shared" si="2"/>
        <v>38620</v>
      </c>
      <c r="J9" s="84">
        <f t="shared" si="3"/>
        <v>77085520</v>
      </c>
      <c r="K9" s="92">
        <f t="shared" si="4"/>
        <v>83252362</v>
      </c>
      <c r="L9" s="93">
        <f t="shared" si="5"/>
        <v>208000</v>
      </c>
      <c r="M9" s="94">
        <f t="shared" si="6"/>
        <v>7684600.0000000009</v>
      </c>
      <c r="N9" s="63"/>
      <c r="O9" s="8"/>
      <c r="Q9" s="2"/>
      <c r="R9" s="2"/>
    </row>
    <row r="10" spans="1:18" x14ac:dyDescent="0.25">
      <c r="A10" s="71">
        <v>9</v>
      </c>
      <c r="B10" s="72">
        <v>301</v>
      </c>
      <c r="C10" s="73">
        <v>3</v>
      </c>
      <c r="D10" s="74" t="s">
        <v>30</v>
      </c>
      <c r="E10" s="72">
        <v>1987</v>
      </c>
      <c r="F10" s="74">
        <v>283</v>
      </c>
      <c r="G10" s="74">
        <f t="shared" si="0"/>
        <v>2270</v>
      </c>
      <c r="H10" s="73">
        <f t="shared" si="1"/>
        <v>2497</v>
      </c>
      <c r="I10" s="71">
        <f>I9+120</f>
        <v>38740</v>
      </c>
      <c r="J10" s="84">
        <f t="shared" si="3"/>
        <v>87939800</v>
      </c>
      <c r="K10" s="92">
        <f t="shared" si="4"/>
        <v>94974984</v>
      </c>
      <c r="L10" s="93">
        <f t="shared" si="5"/>
        <v>237500</v>
      </c>
      <c r="M10" s="94">
        <f t="shared" si="6"/>
        <v>8739500</v>
      </c>
      <c r="N10" s="63"/>
      <c r="O10" s="8"/>
      <c r="Q10" s="2"/>
      <c r="R10" s="2"/>
    </row>
    <row r="11" spans="1:18" x14ac:dyDescent="0.25">
      <c r="A11" s="71">
        <v>10</v>
      </c>
      <c r="B11" s="72">
        <v>302</v>
      </c>
      <c r="C11" s="73">
        <v>3</v>
      </c>
      <c r="D11" s="74" t="s">
        <v>42</v>
      </c>
      <c r="E11" s="72">
        <v>1874</v>
      </c>
      <c r="F11" s="74">
        <v>188</v>
      </c>
      <c r="G11" s="74">
        <f t="shared" si="0"/>
        <v>2062</v>
      </c>
      <c r="H11" s="73">
        <f t="shared" si="1"/>
        <v>2268.2000000000003</v>
      </c>
      <c r="I11" s="71">
        <f t="shared" si="2"/>
        <v>38740</v>
      </c>
      <c r="J11" s="84">
        <f t="shared" si="3"/>
        <v>79881880</v>
      </c>
      <c r="K11" s="92">
        <f t="shared" si="4"/>
        <v>86272430</v>
      </c>
      <c r="L11" s="93">
        <f t="shared" si="5"/>
        <v>215500</v>
      </c>
      <c r="M11" s="94">
        <f t="shared" si="6"/>
        <v>7938700.0000000009</v>
      </c>
      <c r="N11" s="63"/>
      <c r="O11" s="8"/>
      <c r="Q11" s="2"/>
      <c r="R11" s="2"/>
    </row>
    <row r="12" spans="1:18" x14ac:dyDescent="0.25">
      <c r="A12" s="71">
        <v>11</v>
      </c>
      <c r="B12" s="72">
        <v>303</v>
      </c>
      <c r="C12" s="73">
        <v>3</v>
      </c>
      <c r="D12" s="74" t="s">
        <v>11</v>
      </c>
      <c r="E12" s="72">
        <v>1279</v>
      </c>
      <c r="F12" s="74">
        <v>113</v>
      </c>
      <c r="G12" s="74">
        <f t="shared" si="0"/>
        <v>1392</v>
      </c>
      <c r="H12" s="73">
        <f t="shared" si="1"/>
        <v>1531.2</v>
      </c>
      <c r="I12" s="71">
        <f t="shared" si="2"/>
        <v>38740</v>
      </c>
      <c r="J12" s="84">
        <f t="shared" si="3"/>
        <v>53926080</v>
      </c>
      <c r="K12" s="92">
        <f t="shared" si="4"/>
        <v>58240166</v>
      </c>
      <c r="L12" s="93">
        <f t="shared" si="5"/>
        <v>145500</v>
      </c>
      <c r="M12" s="94">
        <f t="shared" si="6"/>
        <v>5359200</v>
      </c>
      <c r="N12" s="63"/>
      <c r="O12" s="8"/>
      <c r="Q12" s="2"/>
      <c r="R12" s="2"/>
    </row>
    <row r="13" spans="1:18" x14ac:dyDescent="0.25">
      <c r="A13" s="71">
        <v>12</v>
      </c>
      <c r="B13" s="72">
        <v>304</v>
      </c>
      <c r="C13" s="73">
        <v>3</v>
      </c>
      <c r="D13" s="74" t="s">
        <v>42</v>
      </c>
      <c r="E13" s="72">
        <v>1811</v>
      </c>
      <c r="F13" s="74">
        <v>185</v>
      </c>
      <c r="G13" s="74">
        <f t="shared" si="0"/>
        <v>1996</v>
      </c>
      <c r="H13" s="73">
        <f t="shared" si="1"/>
        <v>2195.6000000000004</v>
      </c>
      <c r="I13" s="71">
        <f t="shared" si="2"/>
        <v>38740</v>
      </c>
      <c r="J13" s="84">
        <f t="shared" si="3"/>
        <v>77325040</v>
      </c>
      <c r="K13" s="92">
        <f t="shared" si="4"/>
        <v>83511043</v>
      </c>
      <c r="L13" s="93">
        <f t="shared" si="5"/>
        <v>209000</v>
      </c>
      <c r="M13" s="94">
        <f t="shared" si="6"/>
        <v>7684600.0000000009</v>
      </c>
      <c r="N13" s="63"/>
      <c r="O13" s="8"/>
      <c r="Q13" s="2"/>
      <c r="R13" s="2"/>
    </row>
    <row r="14" spans="1:18" s="47" customFormat="1" x14ac:dyDescent="0.25">
      <c r="A14" s="71">
        <v>13</v>
      </c>
      <c r="B14" s="72">
        <v>401</v>
      </c>
      <c r="C14" s="73">
        <v>4</v>
      </c>
      <c r="D14" s="74" t="s">
        <v>30</v>
      </c>
      <c r="E14" s="72">
        <v>1987</v>
      </c>
      <c r="F14" s="74">
        <v>283</v>
      </c>
      <c r="G14" s="74">
        <f t="shared" si="0"/>
        <v>2270</v>
      </c>
      <c r="H14" s="73">
        <f t="shared" si="1"/>
        <v>2497</v>
      </c>
      <c r="I14" s="71">
        <f>I13+120</f>
        <v>38860</v>
      </c>
      <c r="J14" s="84">
        <f t="shared" si="3"/>
        <v>88212200</v>
      </c>
      <c r="K14" s="92">
        <f t="shared" si="4"/>
        <v>95269176</v>
      </c>
      <c r="L14" s="93">
        <f t="shared" si="5"/>
        <v>238000</v>
      </c>
      <c r="M14" s="94">
        <f t="shared" si="6"/>
        <v>8739500</v>
      </c>
      <c r="N14" s="63"/>
      <c r="O14" s="48"/>
      <c r="Q14" s="7"/>
      <c r="R14" s="7"/>
    </row>
    <row r="15" spans="1:18" ht="16.5" x14ac:dyDescent="0.25">
      <c r="A15" s="71">
        <v>14</v>
      </c>
      <c r="B15" s="74">
        <v>402</v>
      </c>
      <c r="C15" s="73">
        <v>4</v>
      </c>
      <c r="D15" s="74" t="s">
        <v>42</v>
      </c>
      <c r="E15" s="72">
        <v>1874</v>
      </c>
      <c r="F15" s="74">
        <v>188</v>
      </c>
      <c r="G15" s="74">
        <f t="shared" si="0"/>
        <v>2062</v>
      </c>
      <c r="H15" s="73">
        <f t="shared" si="1"/>
        <v>2268.2000000000003</v>
      </c>
      <c r="I15" s="71">
        <f t="shared" si="2"/>
        <v>38860</v>
      </c>
      <c r="J15" s="84">
        <f t="shared" si="3"/>
        <v>80129320</v>
      </c>
      <c r="K15" s="92">
        <f t="shared" si="4"/>
        <v>86539666</v>
      </c>
      <c r="L15" s="93">
        <f t="shared" si="5"/>
        <v>216500</v>
      </c>
      <c r="M15" s="94">
        <f t="shared" si="6"/>
        <v>7938700.0000000009</v>
      </c>
      <c r="O15" s="9"/>
      <c r="R15" s="10"/>
    </row>
    <row r="16" spans="1:18" ht="15.75" customHeight="1" x14ac:dyDescent="0.25">
      <c r="A16" s="71">
        <v>15</v>
      </c>
      <c r="B16" s="72">
        <v>403</v>
      </c>
      <c r="C16" s="73">
        <v>4</v>
      </c>
      <c r="D16" s="74" t="s">
        <v>11</v>
      </c>
      <c r="E16" s="72">
        <v>1279</v>
      </c>
      <c r="F16" s="74">
        <v>113</v>
      </c>
      <c r="G16" s="74">
        <f t="shared" si="0"/>
        <v>1392</v>
      </c>
      <c r="H16" s="73">
        <f t="shared" si="1"/>
        <v>1531.2</v>
      </c>
      <c r="I16" s="71">
        <f t="shared" si="2"/>
        <v>38860</v>
      </c>
      <c r="J16" s="84">
        <f t="shared" si="3"/>
        <v>54093120</v>
      </c>
      <c r="K16" s="92">
        <f t="shared" si="4"/>
        <v>58420570</v>
      </c>
      <c r="L16" s="93">
        <f t="shared" si="5"/>
        <v>146000</v>
      </c>
      <c r="M16" s="94">
        <f t="shared" si="6"/>
        <v>5359200</v>
      </c>
      <c r="O16" s="9"/>
      <c r="R16" s="10"/>
    </row>
    <row r="17" spans="1:18" ht="16.5" x14ac:dyDescent="0.25">
      <c r="A17" s="71">
        <v>16</v>
      </c>
      <c r="B17" s="74">
        <v>404</v>
      </c>
      <c r="C17" s="73">
        <v>4</v>
      </c>
      <c r="D17" s="74" t="s">
        <v>42</v>
      </c>
      <c r="E17" s="72">
        <v>1811</v>
      </c>
      <c r="F17" s="74">
        <v>185</v>
      </c>
      <c r="G17" s="74">
        <f t="shared" si="0"/>
        <v>1996</v>
      </c>
      <c r="H17" s="73">
        <f t="shared" si="1"/>
        <v>2195.6000000000004</v>
      </c>
      <c r="I17" s="71">
        <f t="shared" si="2"/>
        <v>38860</v>
      </c>
      <c r="J17" s="84">
        <f t="shared" si="3"/>
        <v>77564560</v>
      </c>
      <c r="K17" s="92">
        <f t="shared" si="4"/>
        <v>83769725</v>
      </c>
      <c r="L17" s="93">
        <f t="shared" si="5"/>
        <v>209500</v>
      </c>
      <c r="M17" s="94">
        <f t="shared" si="6"/>
        <v>7684600.0000000009</v>
      </c>
      <c r="O17" s="9"/>
      <c r="R17" s="10"/>
    </row>
    <row r="18" spans="1:18" ht="17.25" customHeight="1" x14ac:dyDescent="0.25">
      <c r="A18" s="71">
        <v>17</v>
      </c>
      <c r="B18" s="72">
        <v>501</v>
      </c>
      <c r="C18" s="73">
        <v>5</v>
      </c>
      <c r="D18" s="74" t="s">
        <v>30</v>
      </c>
      <c r="E18" s="72">
        <v>1987</v>
      </c>
      <c r="F18" s="74">
        <v>283</v>
      </c>
      <c r="G18" s="74">
        <f t="shared" si="0"/>
        <v>2270</v>
      </c>
      <c r="H18" s="73">
        <f t="shared" si="1"/>
        <v>2497</v>
      </c>
      <c r="I18" s="71">
        <f>I17+120</f>
        <v>38980</v>
      </c>
      <c r="J18" s="84">
        <f t="shared" si="3"/>
        <v>88484600</v>
      </c>
      <c r="K18" s="92">
        <f t="shared" si="4"/>
        <v>95563368</v>
      </c>
      <c r="L18" s="93">
        <f t="shared" si="5"/>
        <v>239000</v>
      </c>
      <c r="M18" s="94">
        <f t="shared" si="6"/>
        <v>8739500</v>
      </c>
      <c r="R18" s="10"/>
    </row>
    <row r="19" spans="1:18" ht="16.5" x14ac:dyDescent="0.25">
      <c r="A19" s="71">
        <v>18</v>
      </c>
      <c r="B19" s="74">
        <v>503</v>
      </c>
      <c r="C19" s="74">
        <v>5</v>
      </c>
      <c r="D19" s="74" t="s">
        <v>11</v>
      </c>
      <c r="E19" s="72">
        <v>1279</v>
      </c>
      <c r="F19" s="74">
        <v>113</v>
      </c>
      <c r="G19" s="74">
        <f t="shared" si="0"/>
        <v>1392</v>
      </c>
      <c r="H19" s="73">
        <f t="shared" si="1"/>
        <v>1531.2</v>
      </c>
      <c r="I19" s="71">
        <f>I18</f>
        <v>38980</v>
      </c>
      <c r="J19" s="84">
        <f t="shared" si="3"/>
        <v>54260160</v>
      </c>
      <c r="K19" s="92">
        <f t="shared" si="4"/>
        <v>58600973</v>
      </c>
      <c r="L19" s="93">
        <f t="shared" si="5"/>
        <v>146500</v>
      </c>
      <c r="M19" s="94">
        <f t="shared" si="6"/>
        <v>5359200</v>
      </c>
      <c r="R19" s="10"/>
    </row>
    <row r="20" spans="1:18" ht="16.5" x14ac:dyDescent="0.25">
      <c r="A20" s="71">
        <v>19</v>
      </c>
      <c r="B20" s="74">
        <v>504</v>
      </c>
      <c r="C20" s="74">
        <v>5</v>
      </c>
      <c r="D20" s="74" t="s">
        <v>42</v>
      </c>
      <c r="E20" s="72">
        <v>1811</v>
      </c>
      <c r="F20" s="74">
        <v>185</v>
      </c>
      <c r="G20" s="74">
        <f t="shared" si="0"/>
        <v>1996</v>
      </c>
      <c r="H20" s="73">
        <f t="shared" si="1"/>
        <v>2195.6000000000004</v>
      </c>
      <c r="I20" s="71">
        <f t="shared" si="2"/>
        <v>38980</v>
      </c>
      <c r="J20" s="84">
        <f t="shared" si="3"/>
        <v>77804080</v>
      </c>
      <c r="K20" s="92">
        <f t="shared" si="4"/>
        <v>84028406</v>
      </c>
      <c r="L20" s="93">
        <f t="shared" si="5"/>
        <v>210000</v>
      </c>
      <c r="M20" s="94">
        <f t="shared" si="6"/>
        <v>7684600.0000000009</v>
      </c>
      <c r="R20" s="10"/>
    </row>
    <row r="21" spans="1:18" x14ac:dyDescent="0.25">
      <c r="A21" s="71">
        <v>20</v>
      </c>
      <c r="B21" s="74">
        <v>601</v>
      </c>
      <c r="C21" s="74">
        <v>6</v>
      </c>
      <c r="D21" s="74" t="s">
        <v>30</v>
      </c>
      <c r="E21" s="72">
        <v>1987</v>
      </c>
      <c r="F21" s="74">
        <v>283</v>
      </c>
      <c r="G21" s="74">
        <f t="shared" si="0"/>
        <v>2270</v>
      </c>
      <c r="H21" s="73">
        <f t="shared" si="1"/>
        <v>2497</v>
      </c>
      <c r="I21" s="71">
        <f>I20+120</f>
        <v>39100</v>
      </c>
      <c r="J21" s="84">
        <f t="shared" si="3"/>
        <v>88757000</v>
      </c>
      <c r="K21" s="92">
        <f t="shared" si="4"/>
        <v>95857560</v>
      </c>
      <c r="L21" s="93">
        <f t="shared" si="5"/>
        <v>239500</v>
      </c>
      <c r="M21" s="94">
        <f t="shared" si="6"/>
        <v>8739500</v>
      </c>
    </row>
    <row r="22" spans="1:18" x14ac:dyDescent="0.25">
      <c r="A22" s="71">
        <v>21</v>
      </c>
      <c r="B22" s="74">
        <v>602</v>
      </c>
      <c r="C22" s="74">
        <v>6</v>
      </c>
      <c r="D22" s="74" t="s">
        <v>42</v>
      </c>
      <c r="E22" s="72">
        <v>1874</v>
      </c>
      <c r="F22" s="74">
        <v>188</v>
      </c>
      <c r="G22" s="74">
        <f t="shared" si="0"/>
        <v>2062</v>
      </c>
      <c r="H22" s="73">
        <f t="shared" si="1"/>
        <v>2268.2000000000003</v>
      </c>
      <c r="I22" s="71">
        <f t="shared" si="2"/>
        <v>39100</v>
      </c>
      <c r="J22" s="84">
        <f t="shared" si="3"/>
        <v>80624200</v>
      </c>
      <c r="K22" s="92">
        <f t="shared" si="4"/>
        <v>87074136</v>
      </c>
      <c r="L22" s="93">
        <f t="shared" si="5"/>
        <v>217500</v>
      </c>
      <c r="M22" s="94">
        <f t="shared" si="6"/>
        <v>7938700.0000000009</v>
      </c>
    </row>
    <row r="23" spans="1:18" x14ac:dyDescent="0.25">
      <c r="A23" s="71">
        <v>22</v>
      </c>
      <c r="B23" s="74">
        <v>603</v>
      </c>
      <c r="C23" s="74">
        <v>6</v>
      </c>
      <c r="D23" s="74" t="s">
        <v>11</v>
      </c>
      <c r="E23" s="72">
        <v>1279</v>
      </c>
      <c r="F23" s="74">
        <v>113</v>
      </c>
      <c r="G23" s="74">
        <f t="shared" si="0"/>
        <v>1392</v>
      </c>
      <c r="H23" s="73">
        <f t="shared" si="1"/>
        <v>1531.2</v>
      </c>
      <c r="I23" s="71">
        <f t="shared" si="2"/>
        <v>39100</v>
      </c>
      <c r="J23" s="84">
        <f t="shared" si="3"/>
        <v>54427200</v>
      </c>
      <c r="K23" s="92">
        <f t="shared" si="4"/>
        <v>58781376</v>
      </c>
      <c r="L23" s="93">
        <f t="shared" si="5"/>
        <v>147000</v>
      </c>
      <c r="M23" s="94">
        <f t="shared" si="6"/>
        <v>5359200</v>
      </c>
    </row>
    <row r="24" spans="1:18" s="47" customFormat="1" x14ac:dyDescent="0.25">
      <c r="A24" s="71">
        <v>23</v>
      </c>
      <c r="B24" s="74">
        <v>604</v>
      </c>
      <c r="C24" s="74">
        <v>6</v>
      </c>
      <c r="D24" s="74" t="s">
        <v>42</v>
      </c>
      <c r="E24" s="72">
        <v>1811</v>
      </c>
      <c r="F24" s="74">
        <v>185</v>
      </c>
      <c r="G24" s="74">
        <f t="shared" si="0"/>
        <v>1996</v>
      </c>
      <c r="H24" s="73">
        <f t="shared" si="1"/>
        <v>2195.6000000000004</v>
      </c>
      <c r="I24" s="71">
        <f t="shared" si="2"/>
        <v>39100</v>
      </c>
      <c r="J24" s="84">
        <f t="shared" si="3"/>
        <v>78043600</v>
      </c>
      <c r="K24" s="92">
        <f t="shared" si="4"/>
        <v>84287088</v>
      </c>
      <c r="L24" s="93">
        <f t="shared" si="5"/>
        <v>210500</v>
      </c>
      <c r="M24" s="94">
        <f t="shared" si="6"/>
        <v>7684600.0000000009</v>
      </c>
      <c r="N24" s="1"/>
    </row>
    <row r="25" spans="1:18" x14ac:dyDescent="0.25">
      <c r="A25" s="71">
        <v>24</v>
      </c>
      <c r="B25" s="74">
        <v>701</v>
      </c>
      <c r="C25" s="74">
        <v>7</v>
      </c>
      <c r="D25" s="74" t="s">
        <v>30</v>
      </c>
      <c r="E25" s="72">
        <v>1987</v>
      </c>
      <c r="F25" s="74">
        <v>283</v>
      </c>
      <c r="G25" s="74">
        <f t="shared" si="0"/>
        <v>2270</v>
      </c>
      <c r="H25" s="73">
        <f t="shared" si="1"/>
        <v>2497</v>
      </c>
      <c r="I25" s="71">
        <f>I24+120</f>
        <v>39220</v>
      </c>
      <c r="J25" s="84">
        <f t="shared" si="3"/>
        <v>89029400</v>
      </c>
      <c r="K25" s="92">
        <f t="shared" si="4"/>
        <v>96151752</v>
      </c>
      <c r="L25" s="93">
        <f t="shared" si="5"/>
        <v>240500</v>
      </c>
      <c r="M25" s="94">
        <f t="shared" si="6"/>
        <v>8739500</v>
      </c>
    </row>
    <row r="26" spans="1:18" x14ac:dyDescent="0.25">
      <c r="A26" s="71">
        <v>25</v>
      </c>
      <c r="B26" s="74">
        <v>702</v>
      </c>
      <c r="C26" s="74">
        <v>7</v>
      </c>
      <c r="D26" s="74" t="s">
        <v>42</v>
      </c>
      <c r="E26" s="72">
        <v>1874</v>
      </c>
      <c r="F26" s="74">
        <v>188</v>
      </c>
      <c r="G26" s="74">
        <f t="shared" si="0"/>
        <v>2062</v>
      </c>
      <c r="H26" s="73">
        <f t="shared" si="1"/>
        <v>2268.2000000000003</v>
      </c>
      <c r="I26" s="71">
        <f t="shared" si="2"/>
        <v>39220</v>
      </c>
      <c r="J26" s="84">
        <f t="shared" si="3"/>
        <v>80871640</v>
      </c>
      <c r="K26" s="92">
        <f t="shared" si="4"/>
        <v>87341371</v>
      </c>
      <c r="L26" s="93">
        <f t="shared" si="5"/>
        <v>218500</v>
      </c>
      <c r="M26" s="94">
        <f t="shared" si="6"/>
        <v>7938700.0000000009</v>
      </c>
    </row>
    <row r="27" spans="1:18" x14ac:dyDescent="0.25">
      <c r="A27" s="71">
        <v>26</v>
      </c>
      <c r="B27" s="72">
        <v>703</v>
      </c>
      <c r="C27" s="72">
        <v>7</v>
      </c>
      <c r="D27" s="74" t="s">
        <v>11</v>
      </c>
      <c r="E27" s="72">
        <v>1279</v>
      </c>
      <c r="F27" s="74">
        <v>113</v>
      </c>
      <c r="G27" s="74">
        <f t="shared" si="0"/>
        <v>1392</v>
      </c>
      <c r="H27" s="73">
        <f t="shared" si="1"/>
        <v>1531.2</v>
      </c>
      <c r="I27" s="71">
        <f t="shared" si="2"/>
        <v>39220</v>
      </c>
      <c r="J27" s="84">
        <f t="shared" si="3"/>
        <v>54594240</v>
      </c>
      <c r="K27" s="92">
        <f t="shared" si="4"/>
        <v>58961779</v>
      </c>
      <c r="L27" s="93">
        <f t="shared" si="5"/>
        <v>147500</v>
      </c>
      <c r="M27" s="94">
        <f t="shared" si="6"/>
        <v>5359200</v>
      </c>
    </row>
    <row r="28" spans="1:18" s="1" customFormat="1" x14ac:dyDescent="0.25">
      <c r="A28" s="71">
        <v>27</v>
      </c>
      <c r="B28" s="72">
        <v>704</v>
      </c>
      <c r="C28" s="72">
        <v>7</v>
      </c>
      <c r="D28" s="74" t="s">
        <v>42</v>
      </c>
      <c r="E28" s="72">
        <v>1811</v>
      </c>
      <c r="F28" s="74">
        <v>185</v>
      </c>
      <c r="G28" s="74">
        <f t="shared" si="0"/>
        <v>1996</v>
      </c>
      <c r="H28" s="73">
        <f t="shared" si="1"/>
        <v>2195.6000000000004</v>
      </c>
      <c r="I28" s="71">
        <f t="shared" si="2"/>
        <v>39220</v>
      </c>
      <c r="J28" s="84">
        <f t="shared" si="3"/>
        <v>78283120</v>
      </c>
      <c r="K28" s="92">
        <f t="shared" si="4"/>
        <v>84545770</v>
      </c>
      <c r="L28" s="93">
        <f t="shared" si="5"/>
        <v>211500</v>
      </c>
      <c r="M28" s="94">
        <f t="shared" si="6"/>
        <v>7684600.0000000009</v>
      </c>
      <c r="O28"/>
      <c r="P28"/>
      <c r="R28"/>
    </row>
    <row r="29" spans="1:18" s="1" customFormat="1" x14ac:dyDescent="0.25">
      <c r="A29" s="71">
        <v>28</v>
      </c>
      <c r="B29" s="72">
        <v>801</v>
      </c>
      <c r="C29" s="72">
        <v>8</v>
      </c>
      <c r="D29" s="74" t="s">
        <v>30</v>
      </c>
      <c r="E29" s="72">
        <v>1987</v>
      </c>
      <c r="F29" s="74">
        <v>283</v>
      </c>
      <c r="G29" s="74">
        <f t="shared" si="0"/>
        <v>2270</v>
      </c>
      <c r="H29" s="73">
        <f t="shared" si="1"/>
        <v>2497</v>
      </c>
      <c r="I29" s="71">
        <f>I28+120</f>
        <v>39340</v>
      </c>
      <c r="J29" s="84">
        <f t="shared" si="3"/>
        <v>89301800</v>
      </c>
      <c r="K29" s="92">
        <f t="shared" si="4"/>
        <v>96445944</v>
      </c>
      <c r="L29" s="93">
        <f t="shared" si="5"/>
        <v>241000</v>
      </c>
      <c r="M29" s="94">
        <f t="shared" si="6"/>
        <v>8739500</v>
      </c>
      <c r="O29"/>
      <c r="P29"/>
      <c r="R29"/>
    </row>
    <row r="30" spans="1:18" s="1" customFormat="1" x14ac:dyDescent="0.25">
      <c r="A30" s="71">
        <v>29</v>
      </c>
      <c r="B30" s="72">
        <v>802</v>
      </c>
      <c r="C30" s="72">
        <v>8</v>
      </c>
      <c r="D30" s="74" t="s">
        <v>42</v>
      </c>
      <c r="E30" s="72">
        <v>1874</v>
      </c>
      <c r="F30" s="74">
        <v>188</v>
      </c>
      <c r="G30" s="74">
        <f t="shared" si="0"/>
        <v>2062</v>
      </c>
      <c r="H30" s="73">
        <f t="shared" si="1"/>
        <v>2268.2000000000003</v>
      </c>
      <c r="I30" s="71">
        <f t="shared" si="2"/>
        <v>39340</v>
      </c>
      <c r="J30" s="84">
        <f t="shared" si="3"/>
        <v>81119080</v>
      </c>
      <c r="K30" s="92">
        <f t="shared" si="4"/>
        <v>87608606</v>
      </c>
      <c r="L30" s="93">
        <f t="shared" si="5"/>
        <v>219000</v>
      </c>
      <c r="M30" s="94">
        <f t="shared" si="6"/>
        <v>7938700.0000000009</v>
      </c>
      <c r="O30"/>
      <c r="P30"/>
      <c r="R30"/>
    </row>
    <row r="31" spans="1:18" s="1" customFormat="1" x14ac:dyDescent="0.25">
      <c r="A31" s="71">
        <v>30</v>
      </c>
      <c r="B31" s="72">
        <v>803</v>
      </c>
      <c r="C31" s="72">
        <v>8</v>
      </c>
      <c r="D31" s="74" t="s">
        <v>11</v>
      </c>
      <c r="E31" s="72">
        <v>1279</v>
      </c>
      <c r="F31" s="74">
        <v>113</v>
      </c>
      <c r="G31" s="74">
        <f t="shared" si="0"/>
        <v>1392</v>
      </c>
      <c r="H31" s="73">
        <f t="shared" si="1"/>
        <v>1531.2</v>
      </c>
      <c r="I31" s="71">
        <f t="shared" si="2"/>
        <v>39340</v>
      </c>
      <c r="J31" s="84">
        <f t="shared" si="3"/>
        <v>54761280</v>
      </c>
      <c r="K31" s="92">
        <f t="shared" si="4"/>
        <v>59142182</v>
      </c>
      <c r="L31" s="93">
        <f t="shared" si="5"/>
        <v>148000</v>
      </c>
      <c r="M31" s="94">
        <f t="shared" si="6"/>
        <v>5359200</v>
      </c>
      <c r="O31"/>
      <c r="P31"/>
      <c r="R31"/>
    </row>
    <row r="32" spans="1:18" s="1" customFormat="1" x14ac:dyDescent="0.25">
      <c r="A32" s="71">
        <v>31</v>
      </c>
      <c r="B32" s="72">
        <v>804</v>
      </c>
      <c r="C32" s="72">
        <v>8</v>
      </c>
      <c r="D32" s="74" t="s">
        <v>42</v>
      </c>
      <c r="E32" s="72">
        <v>1811</v>
      </c>
      <c r="F32" s="74">
        <v>185</v>
      </c>
      <c r="G32" s="74">
        <f t="shared" si="0"/>
        <v>1996</v>
      </c>
      <c r="H32" s="73">
        <f t="shared" si="1"/>
        <v>2195.6000000000004</v>
      </c>
      <c r="I32" s="71">
        <f t="shared" si="2"/>
        <v>39340</v>
      </c>
      <c r="J32" s="84">
        <f t="shared" si="3"/>
        <v>78522640</v>
      </c>
      <c r="K32" s="92">
        <f t="shared" si="4"/>
        <v>84804451</v>
      </c>
      <c r="L32" s="93">
        <f t="shared" si="5"/>
        <v>212000</v>
      </c>
      <c r="M32" s="94">
        <f t="shared" si="6"/>
        <v>7684600.0000000009</v>
      </c>
      <c r="O32"/>
      <c r="P32"/>
      <c r="R32"/>
    </row>
    <row r="33" spans="1:18" s="1" customFormat="1" x14ac:dyDescent="0.25">
      <c r="A33" s="71">
        <v>32</v>
      </c>
      <c r="B33" s="72">
        <v>901</v>
      </c>
      <c r="C33" s="72">
        <v>9</v>
      </c>
      <c r="D33" s="74" t="s">
        <v>30</v>
      </c>
      <c r="E33" s="72">
        <v>1987</v>
      </c>
      <c r="F33" s="74">
        <v>283</v>
      </c>
      <c r="G33" s="74">
        <f t="shared" si="0"/>
        <v>2270</v>
      </c>
      <c r="H33" s="73">
        <f t="shared" si="1"/>
        <v>2497</v>
      </c>
      <c r="I33" s="71">
        <f>I32+120</f>
        <v>39460</v>
      </c>
      <c r="J33" s="84">
        <f t="shared" si="3"/>
        <v>89574200</v>
      </c>
      <c r="K33" s="92">
        <f t="shared" si="4"/>
        <v>96740136</v>
      </c>
      <c r="L33" s="93">
        <f t="shared" si="5"/>
        <v>242000</v>
      </c>
      <c r="M33" s="94">
        <f t="shared" si="6"/>
        <v>8739500</v>
      </c>
      <c r="O33"/>
      <c r="P33"/>
      <c r="R33"/>
    </row>
    <row r="34" spans="1:18" s="1" customFormat="1" x14ac:dyDescent="0.25">
      <c r="A34" s="71">
        <v>33</v>
      </c>
      <c r="B34" s="72">
        <v>902</v>
      </c>
      <c r="C34" s="72">
        <v>9</v>
      </c>
      <c r="D34" s="74" t="s">
        <v>42</v>
      </c>
      <c r="E34" s="72">
        <v>1874</v>
      </c>
      <c r="F34" s="74">
        <v>188</v>
      </c>
      <c r="G34" s="74">
        <f t="shared" si="0"/>
        <v>2062</v>
      </c>
      <c r="H34" s="73">
        <f t="shared" si="1"/>
        <v>2268.2000000000003</v>
      </c>
      <c r="I34" s="71">
        <f t="shared" si="2"/>
        <v>39460</v>
      </c>
      <c r="J34" s="84">
        <f t="shared" si="3"/>
        <v>81366520</v>
      </c>
      <c r="K34" s="92">
        <f t="shared" si="4"/>
        <v>87875842</v>
      </c>
      <c r="L34" s="93">
        <f t="shared" si="5"/>
        <v>219500</v>
      </c>
      <c r="M34" s="94">
        <f t="shared" si="6"/>
        <v>7938700.0000000009</v>
      </c>
      <c r="O34"/>
      <c r="P34"/>
      <c r="R34"/>
    </row>
    <row r="35" spans="1:18" s="1" customFormat="1" x14ac:dyDescent="0.25">
      <c r="A35" s="71">
        <v>34</v>
      </c>
      <c r="B35" s="74">
        <v>903</v>
      </c>
      <c r="C35" s="74">
        <v>9</v>
      </c>
      <c r="D35" s="74" t="s">
        <v>11</v>
      </c>
      <c r="E35" s="72">
        <v>1279</v>
      </c>
      <c r="F35" s="74">
        <v>113</v>
      </c>
      <c r="G35" s="74">
        <f t="shared" si="0"/>
        <v>1392</v>
      </c>
      <c r="H35" s="73">
        <f t="shared" si="1"/>
        <v>1531.2</v>
      </c>
      <c r="I35" s="71">
        <f t="shared" si="2"/>
        <v>39460</v>
      </c>
      <c r="J35" s="84">
        <f t="shared" si="3"/>
        <v>54928320</v>
      </c>
      <c r="K35" s="92">
        <f t="shared" si="4"/>
        <v>59322586</v>
      </c>
      <c r="L35" s="93">
        <f t="shared" si="5"/>
        <v>148500</v>
      </c>
      <c r="M35" s="94">
        <f t="shared" si="6"/>
        <v>5359200</v>
      </c>
      <c r="O35"/>
      <c r="P35"/>
      <c r="R35"/>
    </row>
    <row r="36" spans="1:18" s="1" customFormat="1" x14ac:dyDescent="0.25">
      <c r="A36" s="71">
        <v>35</v>
      </c>
      <c r="B36" s="74">
        <v>904</v>
      </c>
      <c r="C36" s="74">
        <v>9</v>
      </c>
      <c r="D36" s="74" t="s">
        <v>42</v>
      </c>
      <c r="E36" s="72">
        <v>1811</v>
      </c>
      <c r="F36" s="74">
        <v>185</v>
      </c>
      <c r="G36" s="74">
        <f t="shared" si="0"/>
        <v>1996</v>
      </c>
      <c r="H36" s="73">
        <f t="shared" si="1"/>
        <v>2195.6000000000004</v>
      </c>
      <c r="I36" s="71">
        <f t="shared" si="2"/>
        <v>39460</v>
      </c>
      <c r="J36" s="84">
        <f t="shared" si="3"/>
        <v>78762160</v>
      </c>
      <c r="K36" s="92">
        <f t="shared" si="4"/>
        <v>85063133</v>
      </c>
      <c r="L36" s="93">
        <f t="shared" si="5"/>
        <v>212500</v>
      </c>
      <c r="M36" s="94">
        <f t="shared" si="6"/>
        <v>7684600.0000000009</v>
      </c>
      <c r="O36"/>
      <c r="P36"/>
      <c r="R36"/>
    </row>
    <row r="37" spans="1:18" s="1" customFormat="1" x14ac:dyDescent="0.25">
      <c r="A37" s="71">
        <v>36</v>
      </c>
      <c r="B37" s="74">
        <v>1001</v>
      </c>
      <c r="C37" s="74">
        <v>10</v>
      </c>
      <c r="D37" s="74" t="s">
        <v>30</v>
      </c>
      <c r="E37" s="72">
        <v>1987</v>
      </c>
      <c r="F37" s="74">
        <v>283</v>
      </c>
      <c r="G37" s="74">
        <f t="shared" si="0"/>
        <v>2270</v>
      </c>
      <c r="H37" s="73">
        <f t="shared" si="1"/>
        <v>2497</v>
      </c>
      <c r="I37" s="71">
        <f>I36+120</f>
        <v>39580</v>
      </c>
      <c r="J37" s="84">
        <f t="shared" si="3"/>
        <v>89846600</v>
      </c>
      <c r="K37" s="92">
        <f t="shared" si="4"/>
        <v>97034328</v>
      </c>
      <c r="L37" s="93">
        <f t="shared" si="5"/>
        <v>242500</v>
      </c>
      <c r="M37" s="94">
        <f t="shared" si="6"/>
        <v>8739500</v>
      </c>
      <c r="O37"/>
      <c r="P37"/>
      <c r="R37"/>
    </row>
    <row r="38" spans="1:18" s="1" customFormat="1" x14ac:dyDescent="0.25">
      <c r="A38" s="71">
        <v>37</v>
      </c>
      <c r="B38" s="74">
        <v>1002</v>
      </c>
      <c r="C38" s="74">
        <v>10</v>
      </c>
      <c r="D38" s="74" t="s">
        <v>42</v>
      </c>
      <c r="E38" s="72">
        <v>1874</v>
      </c>
      <c r="F38" s="74">
        <v>188</v>
      </c>
      <c r="G38" s="74">
        <f t="shared" si="0"/>
        <v>2062</v>
      </c>
      <c r="H38" s="73">
        <f t="shared" si="1"/>
        <v>2268.2000000000003</v>
      </c>
      <c r="I38" s="71">
        <f t="shared" si="2"/>
        <v>39580</v>
      </c>
      <c r="J38" s="84">
        <f t="shared" si="3"/>
        <v>81613960</v>
      </c>
      <c r="K38" s="92">
        <f t="shared" si="4"/>
        <v>88143077</v>
      </c>
      <c r="L38" s="93">
        <f t="shared" si="5"/>
        <v>220500</v>
      </c>
      <c r="M38" s="94">
        <f t="shared" si="6"/>
        <v>7938700.0000000009</v>
      </c>
      <c r="O38"/>
      <c r="P38"/>
      <c r="R38"/>
    </row>
    <row r="39" spans="1:18" s="1" customFormat="1" x14ac:dyDescent="0.25">
      <c r="A39" s="71">
        <v>38</v>
      </c>
      <c r="B39" s="74">
        <v>1003</v>
      </c>
      <c r="C39" s="74">
        <v>10</v>
      </c>
      <c r="D39" s="74" t="s">
        <v>11</v>
      </c>
      <c r="E39" s="72">
        <v>1279</v>
      </c>
      <c r="F39" s="74">
        <v>113</v>
      </c>
      <c r="G39" s="74">
        <f t="shared" si="0"/>
        <v>1392</v>
      </c>
      <c r="H39" s="73">
        <f t="shared" si="1"/>
        <v>1531.2</v>
      </c>
      <c r="I39" s="71">
        <f t="shared" si="2"/>
        <v>39580</v>
      </c>
      <c r="J39" s="84">
        <f t="shared" si="3"/>
        <v>55095360</v>
      </c>
      <c r="K39" s="92">
        <f t="shared" si="4"/>
        <v>59502989</v>
      </c>
      <c r="L39" s="93">
        <f t="shared" si="5"/>
        <v>149000</v>
      </c>
      <c r="M39" s="94">
        <f t="shared" si="6"/>
        <v>5359200</v>
      </c>
      <c r="O39"/>
      <c r="P39"/>
      <c r="R39"/>
    </row>
    <row r="40" spans="1:18" s="1" customFormat="1" x14ac:dyDescent="0.25">
      <c r="A40" s="71">
        <v>39</v>
      </c>
      <c r="B40" s="74">
        <v>1004</v>
      </c>
      <c r="C40" s="74">
        <v>10</v>
      </c>
      <c r="D40" s="74" t="s">
        <v>42</v>
      </c>
      <c r="E40" s="72">
        <v>1811</v>
      </c>
      <c r="F40" s="74">
        <v>185</v>
      </c>
      <c r="G40" s="74">
        <f t="shared" si="0"/>
        <v>1996</v>
      </c>
      <c r="H40" s="73">
        <f t="shared" si="1"/>
        <v>2195.6000000000004</v>
      </c>
      <c r="I40" s="71">
        <f t="shared" si="2"/>
        <v>39580</v>
      </c>
      <c r="J40" s="84">
        <f t="shared" si="3"/>
        <v>79001680</v>
      </c>
      <c r="K40" s="92">
        <f t="shared" si="4"/>
        <v>85321814</v>
      </c>
      <c r="L40" s="93">
        <f t="shared" si="5"/>
        <v>213500</v>
      </c>
      <c r="M40" s="94">
        <f t="shared" si="6"/>
        <v>7684600.0000000009</v>
      </c>
      <c r="O40"/>
      <c r="P40"/>
      <c r="R40"/>
    </row>
    <row r="41" spans="1:18" s="1" customFormat="1" x14ac:dyDescent="0.25">
      <c r="A41" s="71">
        <v>40</v>
      </c>
      <c r="B41" s="74">
        <v>1101</v>
      </c>
      <c r="C41" s="74">
        <v>11</v>
      </c>
      <c r="D41" s="74" t="s">
        <v>30</v>
      </c>
      <c r="E41" s="72">
        <v>1987</v>
      </c>
      <c r="F41" s="74">
        <v>283</v>
      </c>
      <c r="G41" s="74">
        <f t="shared" si="0"/>
        <v>2270</v>
      </c>
      <c r="H41" s="73">
        <f t="shared" si="1"/>
        <v>2497</v>
      </c>
      <c r="I41" s="71">
        <f>I40+120</f>
        <v>39700</v>
      </c>
      <c r="J41" s="84">
        <f t="shared" si="3"/>
        <v>90119000</v>
      </c>
      <c r="K41" s="92">
        <f t="shared" si="4"/>
        <v>97328520</v>
      </c>
      <c r="L41" s="93">
        <f t="shared" si="5"/>
        <v>243500</v>
      </c>
      <c r="M41" s="94">
        <f t="shared" si="6"/>
        <v>8739500</v>
      </c>
      <c r="O41"/>
      <c r="P41"/>
      <c r="R41"/>
    </row>
    <row r="42" spans="1:18" s="1" customFormat="1" x14ac:dyDescent="0.25">
      <c r="A42" s="71">
        <v>41</v>
      </c>
      <c r="B42" s="74">
        <v>1102</v>
      </c>
      <c r="C42" s="74">
        <v>11</v>
      </c>
      <c r="D42" s="74" t="s">
        <v>42</v>
      </c>
      <c r="E42" s="72">
        <v>1874</v>
      </c>
      <c r="F42" s="74">
        <v>188</v>
      </c>
      <c r="G42" s="74">
        <f t="shared" si="0"/>
        <v>2062</v>
      </c>
      <c r="H42" s="73">
        <f t="shared" si="1"/>
        <v>2268.2000000000003</v>
      </c>
      <c r="I42" s="71">
        <f t="shared" si="2"/>
        <v>39700</v>
      </c>
      <c r="J42" s="84">
        <f t="shared" si="3"/>
        <v>81861400</v>
      </c>
      <c r="K42" s="92">
        <f t="shared" si="4"/>
        <v>88410312</v>
      </c>
      <c r="L42" s="93">
        <f t="shared" si="5"/>
        <v>221000</v>
      </c>
      <c r="M42" s="94">
        <f t="shared" si="6"/>
        <v>7938700.0000000009</v>
      </c>
      <c r="O42"/>
      <c r="P42"/>
      <c r="R42"/>
    </row>
    <row r="43" spans="1:18" s="1" customFormat="1" x14ac:dyDescent="0.25">
      <c r="A43" s="71">
        <v>42</v>
      </c>
      <c r="B43" s="74">
        <v>1103</v>
      </c>
      <c r="C43" s="74">
        <v>11</v>
      </c>
      <c r="D43" s="74" t="s">
        <v>11</v>
      </c>
      <c r="E43" s="72">
        <v>1279</v>
      </c>
      <c r="F43" s="74">
        <v>113</v>
      </c>
      <c r="G43" s="74">
        <f t="shared" si="0"/>
        <v>1392</v>
      </c>
      <c r="H43" s="73">
        <f t="shared" si="1"/>
        <v>1531.2</v>
      </c>
      <c r="I43" s="71">
        <f t="shared" si="2"/>
        <v>39700</v>
      </c>
      <c r="J43" s="84">
        <f t="shared" si="3"/>
        <v>55262400</v>
      </c>
      <c r="K43" s="92">
        <f t="shared" si="4"/>
        <v>59683392</v>
      </c>
      <c r="L43" s="93">
        <f t="shared" si="5"/>
        <v>149000</v>
      </c>
      <c r="M43" s="94">
        <f t="shared" si="6"/>
        <v>5359200</v>
      </c>
      <c r="O43"/>
      <c r="P43"/>
      <c r="R43"/>
    </row>
    <row r="44" spans="1:18" s="1" customFormat="1" x14ac:dyDescent="0.25">
      <c r="A44" s="71">
        <v>43</v>
      </c>
      <c r="B44" s="74">
        <v>1104</v>
      </c>
      <c r="C44" s="74">
        <v>11</v>
      </c>
      <c r="D44" s="74" t="s">
        <v>42</v>
      </c>
      <c r="E44" s="72">
        <v>1811</v>
      </c>
      <c r="F44" s="74">
        <v>185</v>
      </c>
      <c r="G44" s="74">
        <f t="shared" si="0"/>
        <v>1996</v>
      </c>
      <c r="H44" s="73">
        <f t="shared" si="1"/>
        <v>2195.6000000000004</v>
      </c>
      <c r="I44" s="71">
        <f t="shared" si="2"/>
        <v>39700</v>
      </c>
      <c r="J44" s="84">
        <f t="shared" si="3"/>
        <v>79241200</v>
      </c>
      <c r="K44" s="92">
        <f t="shared" si="4"/>
        <v>85580496</v>
      </c>
      <c r="L44" s="93">
        <f t="shared" si="5"/>
        <v>214000</v>
      </c>
      <c r="M44" s="94">
        <f t="shared" si="6"/>
        <v>7684600.0000000009</v>
      </c>
      <c r="O44"/>
      <c r="P44"/>
      <c r="R44"/>
    </row>
    <row r="45" spans="1:18" s="1" customFormat="1" x14ac:dyDescent="0.25">
      <c r="A45" s="71">
        <v>44</v>
      </c>
      <c r="B45" s="74">
        <v>1201</v>
      </c>
      <c r="C45" s="74">
        <v>12</v>
      </c>
      <c r="D45" s="74" t="s">
        <v>30</v>
      </c>
      <c r="E45" s="72">
        <v>1987</v>
      </c>
      <c r="F45" s="74">
        <v>283</v>
      </c>
      <c r="G45" s="74">
        <f t="shared" si="0"/>
        <v>2270</v>
      </c>
      <c r="H45" s="73">
        <f t="shared" si="1"/>
        <v>2497</v>
      </c>
      <c r="I45" s="71">
        <f>I44+120</f>
        <v>39820</v>
      </c>
      <c r="J45" s="84">
        <f t="shared" si="3"/>
        <v>90391400</v>
      </c>
      <c r="K45" s="92">
        <f t="shared" si="4"/>
        <v>97622712</v>
      </c>
      <c r="L45" s="93">
        <f t="shared" si="5"/>
        <v>244000</v>
      </c>
      <c r="M45" s="94">
        <f t="shared" si="6"/>
        <v>8739500</v>
      </c>
      <c r="O45"/>
      <c r="P45"/>
      <c r="R45"/>
    </row>
    <row r="46" spans="1:18" s="1" customFormat="1" x14ac:dyDescent="0.25">
      <c r="A46" s="71">
        <v>45</v>
      </c>
      <c r="B46" s="74">
        <v>1203</v>
      </c>
      <c r="C46" s="74">
        <v>12</v>
      </c>
      <c r="D46" s="74" t="s">
        <v>11</v>
      </c>
      <c r="E46" s="72">
        <v>1279</v>
      </c>
      <c r="F46" s="74">
        <v>113</v>
      </c>
      <c r="G46" s="74">
        <f t="shared" si="0"/>
        <v>1392</v>
      </c>
      <c r="H46" s="73">
        <f t="shared" si="1"/>
        <v>1531.2</v>
      </c>
      <c r="I46" s="71">
        <f>I45</f>
        <v>39820</v>
      </c>
      <c r="J46" s="84">
        <f t="shared" si="3"/>
        <v>55429440</v>
      </c>
      <c r="K46" s="92">
        <f t="shared" si="4"/>
        <v>59863795</v>
      </c>
      <c r="L46" s="93">
        <f t="shared" si="5"/>
        <v>149500</v>
      </c>
      <c r="M46" s="94">
        <f t="shared" si="6"/>
        <v>5359200</v>
      </c>
      <c r="O46"/>
      <c r="P46"/>
      <c r="R46"/>
    </row>
    <row r="47" spans="1:18" s="1" customFormat="1" x14ac:dyDescent="0.25">
      <c r="A47" s="71">
        <v>46</v>
      </c>
      <c r="B47" s="74">
        <v>1204</v>
      </c>
      <c r="C47" s="74">
        <v>12</v>
      </c>
      <c r="D47" s="74" t="s">
        <v>42</v>
      </c>
      <c r="E47" s="72">
        <v>1811</v>
      </c>
      <c r="F47" s="74">
        <v>185</v>
      </c>
      <c r="G47" s="74">
        <f t="shared" si="0"/>
        <v>1996</v>
      </c>
      <c r="H47" s="73">
        <f t="shared" si="1"/>
        <v>2195.6000000000004</v>
      </c>
      <c r="I47" s="71">
        <f t="shared" si="2"/>
        <v>39820</v>
      </c>
      <c r="J47" s="84">
        <f t="shared" si="3"/>
        <v>79480720</v>
      </c>
      <c r="K47" s="92">
        <f t="shared" si="4"/>
        <v>85839178</v>
      </c>
      <c r="L47" s="93">
        <f t="shared" si="5"/>
        <v>214500</v>
      </c>
      <c r="M47" s="94">
        <f t="shared" si="6"/>
        <v>7684600.0000000009</v>
      </c>
      <c r="O47"/>
      <c r="P47"/>
      <c r="R47"/>
    </row>
    <row r="48" spans="1:18" s="1" customFormat="1" x14ac:dyDescent="0.25">
      <c r="A48" s="71">
        <v>47</v>
      </c>
      <c r="B48" s="74">
        <v>1301</v>
      </c>
      <c r="C48" s="74">
        <v>13</v>
      </c>
      <c r="D48" s="74" t="s">
        <v>30</v>
      </c>
      <c r="E48" s="72">
        <v>1987</v>
      </c>
      <c r="F48" s="74">
        <v>283</v>
      </c>
      <c r="G48" s="74">
        <f t="shared" si="0"/>
        <v>2270</v>
      </c>
      <c r="H48" s="73">
        <f t="shared" si="1"/>
        <v>2497</v>
      </c>
      <c r="I48" s="71">
        <f>I47+120</f>
        <v>39940</v>
      </c>
      <c r="J48" s="84">
        <f t="shared" si="3"/>
        <v>90663800</v>
      </c>
      <c r="K48" s="92">
        <f t="shared" si="4"/>
        <v>97916904</v>
      </c>
      <c r="L48" s="93">
        <f t="shared" si="5"/>
        <v>245000</v>
      </c>
      <c r="M48" s="94">
        <f t="shared" si="6"/>
        <v>8739500</v>
      </c>
      <c r="O48"/>
      <c r="P48"/>
      <c r="R48"/>
    </row>
    <row r="49" spans="1:18" s="1" customFormat="1" x14ac:dyDescent="0.25">
      <c r="A49" s="71">
        <v>48</v>
      </c>
      <c r="B49" s="74">
        <v>1302</v>
      </c>
      <c r="C49" s="74">
        <v>13</v>
      </c>
      <c r="D49" s="74" t="s">
        <v>42</v>
      </c>
      <c r="E49" s="72">
        <v>1874</v>
      </c>
      <c r="F49" s="74">
        <v>188</v>
      </c>
      <c r="G49" s="74">
        <f t="shared" si="0"/>
        <v>2062</v>
      </c>
      <c r="H49" s="73">
        <f t="shared" si="1"/>
        <v>2268.2000000000003</v>
      </c>
      <c r="I49" s="71">
        <f t="shared" si="2"/>
        <v>39940</v>
      </c>
      <c r="J49" s="84">
        <f t="shared" si="3"/>
        <v>82356280</v>
      </c>
      <c r="K49" s="92">
        <f t="shared" si="4"/>
        <v>88944782</v>
      </c>
      <c r="L49" s="93">
        <f t="shared" si="5"/>
        <v>222500</v>
      </c>
      <c r="M49" s="94">
        <f t="shared" si="6"/>
        <v>7938700.0000000009</v>
      </c>
      <c r="O49"/>
      <c r="P49"/>
      <c r="R49"/>
    </row>
    <row r="50" spans="1:18" s="1" customFormat="1" x14ac:dyDescent="0.25">
      <c r="A50" s="71">
        <v>49</v>
      </c>
      <c r="B50" s="74">
        <v>1303</v>
      </c>
      <c r="C50" s="74">
        <v>13</v>
      </c>
      <c r="D50" s="74" t="s">
        <v>11</v>
      </c>
      <c r="E50" s="72">
        <v>1279</v>
      </c>
      <c r="F50" s="74">
        <v>113</v>
      </c>
      <c r="G50" s="74">
        <f t="shared" si="0"/>
        <v>1392</v>
      </c>
      <c r="H50" s="73">
        <f t="shared" si="1"/>
        <v>1531.2</v>
      </c>
      <c r="I50" s="71">
        <f t="shared" si="2"/>
        <v>39940</v>
      </c>
      <c r="J50" s="84">
        <f t="shared" si="3"/>
        <v>55596480</v>
      </c>
      <c r="K50" s="92">
        <f t="shared" si="4"/>
        <v>60044198</v>
      </c>
      <c r="L50" s="93">
        <f t="shared" si="5"/>
        <v>150000</v>
      </c>
      <c r="M50" s="94">
        <f t="shared" si="6"/>
        <v>5359200</v>
      </c>
      <c r="O50"/>
      <c r="P50"/>
      <c r="R50"/>
    </row>
    <row r="51" spans="1:18" s="1" customFormat="1" x14ac:dyDescent="0.25">
      <c r="A51" s="71">
        <v>50</v>
      </c>
      <c r="B51" s="74">
        <v>1304</v>
      </c>
      <c r="C51" s="74">
        <v>13</v>
      </c>
      <c r="D51" s="74" t="s">
        <v>42</v>
      </c>
      <c r="E51" s="72">
        <v>1811</v>
      </c>
      <c r="F51" s="74">
        <v>185</v>
      </c>
      <c r="G51" s="74">
        <f t="shared" si="0"/>
        <v>1996</v>
      </c>
      <c r="H51" s="73">
        <f t="shared" si="1"/>
        <v>2195.6000000000004</v>
      </c>
      <c r="I51" s="71">
        <f t="shared" si="2"/>
        <v>39940</v>
      </c>
      <c r="J51" s="84">
        <f t="shared" si="3"/>
        <v>79720240</v>
      </c>
      <c r="K51" s="92">
        <f t="shared" si="4"/>
        <v>86097859</v>
      </c>
      <c r="L51" s="93">
        <f t="shared" si="5"/>
        <v>215000</v>
      </c>
      <c r="M51" s="94">
        <f t="shared" si="6"/>
        <v>7684600.0000000009</v>
      </c>
      <c r="O51"/>
      <c r="P51"/>
      <c r="R51"/>
    </row>
    <row r="52" spans="1:18" s="1" customFormat="1" x14ac:dyDescent="0.25">
      <c r="A52" s="71">
        <v>51</v>
      </c>
      <c r="B52" s="74">
        <v>1401</v>
      </c>
      <c r="C52" s="74">
        <v>14</v>
      </c>
      <c r="D52" s="74" t="s">
        <v>30</v>
      </c>
      <c r="E52" s="72">
        <v>1987</v>
      </c>
      <c r="F52" s="74">
        <v>283</v>
      </c>
      <c r="G52" s="74">
        <f t="shared" ref="G52:G102" si="7">E52+F52</f>
        <v>2270</v>
      </c>
      <c r="H52" s="73">
        <f t="shared" si="1"/>
        <v>2497</v>
      </c>
      <c r="I52" s="71">
        <f>I51+120</f>
        <v>40060</v>
      </c>
      <c r="J52" s="84">
        <f t="shared" si="3"/>
        <v>90936200</v>
      </c>
      <c r="K52" s="92">
        <f t="shared" si="4"/>
        <v>98211096</v>
      </c>
      <c r="L52" s="93">
        <f t="shared" si="5"/>
        <v>245500</v>
      </c>
      <c r="M52" s="94">
        <f t="shared" si="6"/>
        <v>8739500</v>
      </c>
      <c r="O52"/>
      <c r="P52"/>
      <c r="R52"/>
    </row>
    <row r="53" spans="1:18" s="1" customFormat="1" x14ac:dyDescent="0.25">
      <c r="A53" s="71">
        <v>52</v>
      </c>
      <c r="B53" s="74">
        <v>1402</v>
      </c>
      <c r="C53" s="74">
        <v>14</v>
      </c>
      <c r="D53" s="74" t="s">
        <v>42</v>
      </c>
      <c r="E53" s="72">
        <v>1874</v>
      </c>
      <c r="F53" s="74">
        <v>188</v>
      </c>
      <c r="G53" s="74">
        <f t="shared" si="7"/>
        <v>2062</v>
      </c>
      <c r="H53" s="73">
        <f t="shared" si="1"/>
        <v>2268.2000000000003</v>
      </c>
      <c r="I53" s="71">
        <f t="shared" si="2"/>
        <v>40060</v>
      </c>
      <c r="J53" s="84">
        <f t="shared" si="3"/>
        <v>82603720</v>
      </c>
      <c r="K53" s="92">
        <f t="shared" si="4"/>
        <v>89212018</v>
      </c>
      <c r="L53" s="93">
        <f t="shared" si="5"/>
        <v>223000</v>
      </c>
      <c r="M53" s="94">
        <f t="shared" si="6"/>
        <v>7938700.0000000009</v>
      </c>
      <c r="O53"/>
      <c r="P53"/>
      <c r="R53"/>
    </row>
    <row r="54" spans="1:18" s="1" customFormat="1" x14ac:dyDescent="0.25">
      <c r="A54" s="71">
        <v>53</v>
      </c>
      <c r="B54" s="74">
        <v>1403</v>
      </c>
      <c r="C54" s="74">
        <v>14</v>
      </c>
      <c r="D54" s="74" t="s">
        <v>11</v>
      </c>
      <c r="E54" s="72">
        <v>1279</v>
      </c>
      <c r="F54" s="74">
        <v>113</v>
      </c>
      <c r="G54" s="74">
        <f t="shared" si="7"/>
        <v>1392</v>
      </c>
      <c r="H54" s="73">
        <f t="shared" si="1"/>
        <v>1531.2</v>
      </c>
      <c r="I54" s="71">
        <f t="shared" si="2"/>
        <v>40060</v>
      </c>
      <c r="J54" s="84">
        <f t="shared" si="3"/>
        <v>55763520</v>
      </c>
      <c r="K54" s="92">
        <f t="shared" si="4"/>
        <v>60224602</v>
      </c>
      <c r="L54" s="93">
        <f t="shared" si="5"/>
        <v>150500</v>
      </c>
      <c r="M54" s="94">
        <f t="shared" si="6"/>
        <v>5359200</v>
      </c>
      <c r="O54"/>
      <c r="P54"/>
      <c r="R54"/>
    </row>
    <row r="55" spans="1:18" s="1" customFormat="1" x14ac:dyDescent="0.25">
      <c r="A55" s="71">
        <v>54</v>
      </c>
      <c r="B55" s="74">
        <v>1404</v>
      </c>
      <c r="C55" s="74">
        <v>14</v>
      </c>
      <c r="D55" s="74" t="s">
        <v>42</v>
      </c>
      <c r="E55" s="72">
        <v>1811</v>
      </c>
      <c r="F55" s="74">
        <v>185</v>
      </c>
      <c r="G55" s="74">
        <f t="shared" si="7"/>
        <v>1996</v>
      </c>
      <c r="H55" s="73">
        <f t="shared" si="1"/>
        <v>2195.6000000000004</v>
      </c>
      <c r="I55" s="71">
        <f t="shared" si="2"/>
        <v>40060</v>
      </c>
      <c r="J55" s="84">
        <f t="shared" si="3"/>
        <v>79959760</v>
      </c>
      <c r="K55" s="92">
        <f t="shared" si="4"/>
        <v>86356541</v>
      </c>
      <c r="L55" s="93">
        <f t="shared" si="5"/>
        <v>216000</v>
      </c>
      <c r="M55" s="94">
        <f t="shared" si="6"/>
        <v>7684600.0000000009</v>
      </c>
      <c r="O55"/>
      <c r="P55"/>
      <c r="R55"/>
    </row>
    <row r="56" spans="1:18" s="1" customFormat="1" x14ac:dyDescent="0.25">
      <c r="A56" s="71">
        <v>55</v>
      </c>
      <c r="B56" s="74">
        <v>1501</v>
      </c>
      <c r="C56" s="74">
        <v>15</v>
      </c>
      <c r="D56" s="74" t="s">
        <v>30</v>
      </c>
      <c r="E56" s="72">
        <v>1987</v>
      </c>
      <c r="F56" s="74">
        <v>283</v>
      </c>
      <c r="G56" s="74">
        <f t="shared" si="7"/>
        <v>2270</v>
      </c>
      <c r="H56" s="73">
        <f t="shared" si="1"/>
        <v>2497</v>
      </c>
      <c r="I56" s="71">
        <f>I55+120</f>
        <v>40180</v>
      </c>
      <c r="J56" s="84">
        <f t="shared" si="3"/>
        <v>91208600</v>
      </c>
      <c r="K56" s="92">
        <f t="shared" si="4"/>
        <v>98505288</v>
      </c>
      <c r="L56" s="93">
        <f t="shared" si="5"/>
        <v>246500</v>
      </c>
      <c r="M56" s="94">
        <f t="shared" si="6"/>
        <v>8739500</v>
      </c>
      <c r="O56"/>
      <c r="P56"/>
      <c r="R56"/>
    </row>
    <row r="57" spans="1:18" s="1" customFormat="1" x14ac:dyDescent="0.25">
      <c r="A57" s="71">
        <v>56</v>
      </c>
      <c r="B57" s="74">
        <v>1502</v>
      </c>
      <c r="C57" s="74">
        <v>15</v>
      </c>
      <c r="D57" s="74" t="s">
        <v>42</v>
      </c>
      <c r="E57" s="72">
        <v>1874</v>
      </c>
      <c r="F57" s="74">
        <v>188</v>
      </c>
      <c r="G57" s="74">
        <f t="shared" si="7"/>
        <v>2062</v>
      </c>
      <c r="H57" s="73">
        <f t="shared" si="1"/>
        <v>2268.2000000000003</v>
      </c>
      <c r="I57" s="71">
        <f t="shared" si="2"/>
        <v>40180</v>
      </c>
      <c r="J57" s="84">
        <f t="shared" si="3"/>
        <v>82851160</v>
      </c>
      <c r="K57" s="92">
        <f t="shared" si="4"/>
        <v>89479253</v>
      </c>
      <c r="L57" s="93">
        <f t="shared" si="5"/>
        <v>223500</v>
      </c>
      <c r="M57" s="94">
        <f t="shared" si="6"/>
        <v>7938700.0000000009</v>
      </c>
      <c r="O57"/>
      <c r="P57"/>
      <c r="R57"/>
    </row>
    <row r="58" spans="1:18" s="1" customFormat="1" x14ac:dyDescent="0.25">
      <c r="A58" s="71">
        <v>57</v>
      </c>
      <c r="B58" s="74">
        <v>1503</v>
      </c>
      <c r="C58" s="74">
        <v>15</v>
      </c>
      <c r="D58" s="74" t="s">
        <v>11</v>
      </c>
      <c r="E58" s="72">
        <v>1279</v>
      </c>
      <c r="F58" s="74">
        <v>113</v>
      </c>
      <c r="G58" s="74">
        <f t="shared" si="7"/>
        <v>1392</v>
      </c>
      <c r="H58" s="73">
        <f t="shared" si="1"/>
        <v>1531.2</v>
      </c>
      <c r="I58" s="71">
        <f t="shared" si="2"/>
        <v>40180</v>
      </c>
      <c r="J58" s="84">
        <f t="shared" si="3"/>
        <v>55930560</v>
      </c>
      <c r="K58" s="92">
        <f t="shared" si="4"/>
        <v>60405005</v>
      </c>
      <c r="L58" s="93">
        <f t="shared" si="5"/>
        <v>151000</v>
      </c>
      <c r="M58" s="94">
        <f t="shared" si="6"/>
        <v>5359200</v>
      </c>
      <c r="O58"/>
      <c r="P58"/>
      <c r="R58"/>
    </row>
    <row r="59" spans="1:18" s="1" customFormat="1" x14ac:dyDescent="0.25">
      <c r="A59" s="71">
        <v>58</v>
      </c>
      <c r="B59" s="74">
        <v>1504</v>
      </c>
      <c r="C59" s="74">
        <v>15</v>
      </c>
      <c r="D59" s="74" t="s">
        <v>42</v>
      </c>
      <c r="E59" s="72">
        <v>1811</v>
      </c>
      <c r="F59" s="74">
        <v>185</v>
      </c>
      <c r="G59" s="74">
        <f t="shared" si="7"/>
        <v>1996</v>
      </c>
      <c r="H59" s="73">
        <f t="shared" si="1"/>
        <v>2195.6000000000004</v>
      </c>
      <c r="I59" s="71">
        <f t="shared" si="2"/>
        <v>40180</v>
      </c>
      <c r="J59" s="84">
        <f t="shared" si="3"/>
        <v>80199280</v>
      </c>
      <c r="K59" s="92">
        <f t="shared" si="4"/>
        <v>86615222</v>
      </c>
      <c r="L59" s="93">
        <f t="shared" si="5"/>
        <v>216500</v>
      </c>
      <c r="M59" s="94">
        <f t="shared" si="6"/>
        <v>7684600.0000000009</v>
      </c>
      <c r="O59"/>
      <c r="P59"/>
      <c r="R59"/>
    </row>
    <row r="60" spans="1:18" s="1" customFormat="1" x14ac:dyDescent="0.25">
      <c r="A60" s="71">
        <v>59</v>
      </c>
      <c r="B60" s="74">
        <v>1601</v>
      </c>
      <c r="C60" s="74">
        <v>16</v>
      </c>
      <c r="D60" s="74" t="s">
        <v>30</v>
      </c>
      <c r="E60" s="72">
        <v>1987</v>
      </c>
      <c r="F60" s="74">
        <v>283</v>
      </c>
      <c r="G60" s="74">
        <f t="shared" si="7"/>
        <v>2270</v>
      </c>
      <c r="H60" s="73">
        <f t="shared" si="1"/>
        <v>2497</v>
      </c>
      <c r="I60" s="71">
        <f>I59+120</f>
        <v>40300</v>
      </c>
      <c r="J60" s="84">
        <f t="shared" si="3"/>
        <v>91481000</v>
      </c>
      <c r="K60" s="92">
        <f t="shared" si="4"/>
        <v>98799480</v>
      </c>
      <c r="L60" s="93">
        <f t="shared" si="5"/>
        <v>247000</v>
      </c>
      <c r="M60" s="94">
        <f t="shared" si="6"/>
        <v>8739500</v>
      </c>
      <c r="O60"/>
      <c r="P60"/>
      <c r="R60"/>
    </row>
    <row r="61" spans="1:18" s="1" customFormat="1" x14ac:dyDescent="0.25">
      <c r="A61" s="71">
        <v>60</v>
      </c>
      <c r="B61" s="74">
        <v>1602</v>
      </c>
      <c r="C61" s="74">
        <v>16</v>
      </c>
      <c r="D61" s="74" t="s">
        <v>42</v>
      </c>
      <c r="E61" s="72">
        <v>1874</v>
      </c>
      <c r="F61" s="74">
        <v>188</v>
      </c>
      <c r="G61" s="74">
        <f t="shared" si="7"/>
        <v>2062</v>
      </c>
      <c r="H61" s="73">
        <f t="shared" si="1"/>
        <v>2268.2000000000003</v>
      </c>
      <c r="I61" s="71">
        <f t="shared" si="2"/>
        <v>40300</v>
      </c>
      <c r="J61" s="84">
        <f t="shared" si="3"/>
        <v>83098600</v>
      </c>
      <c r="K61" s="92">
        <f t="shared" si="4"/>
        <v>89746488</v>
      </c>
      <c r="L61" s="93">
        <f t="shared" si="5"/>
        <v>224500</v>
      </c>
      <c r="M61" s="94">
        <f t="shared" si="6"/>
        <v>7938700.0000000009</v>
      </c>
      <c r="O61"/>
      <c r="P61"/>
      <c r="R61"/>
    </row>
    <row r="62" spans="1:18" s="1" customFormat="1" x14ac:dyDescent="0.25">
      <c r="A62" s="71">
        <v>61</v>
      </c>
      <c r="B62" s="74">
        <v>1603</v>
      </c>
      <c r="C62" s="74">
        <v>16</v>
      </c>
      <c r="D62" s="74" t="s">
        <v>11</v>
      </c>
      <c r="E62" s="72">
        <v>1279</v>
      </c>
      <c r="F62" s="74">
        <v>113</v>
      </c>
      <c r="G62" s="74">
        <f t="shared" si="7"/>
        <v>1392</v>
      </c>
      <c r="H62" s="73">
        <f t="shared" si="1"/>
        <v>1531.2</v>
      </c>
      <c r="I62" s="71">
        <f t="shared" si="2"/>
        <v>40300</v>
      </c>
      <c r="J62" s="84">
        <f t="shared" si="3"/>
        <v>56097600</v>
      </c>
      <c r="K62" s="92">
        <f t="shared" si="4"/>
        <v>60585408</v>
      </c>
      <c r="L62" s="93">
        <f t="shared" si="5"/>
        <v>151500</v>
      </c>
      <c r="M62" s="94">
        <f t="shared" si="6"/>
        <v>5359200</v>
      </c>
      <c r="O62"/>
      <c r="P62"/>
      <c r="R62"/>
    </row>
    <row r="63" spans="1:18" s="1" customFormat="1" x14ac:dyDescent="0.25">
      <c r="A63" s="71">
        <v>62</v>
      </c>
      <c r="B63" s="74">
        <v>1604</v>
      </c>
      <c r="C63" s="74">
        <v>16</v>
      </c>
      <c r="D63" s="74" t="s">
        <v>42</v>
      </c>
      <c r="E63" s="72">
        <v>1811</v>
      </c>
      <c r="F63" s="74">
        <v>185</v>
      </c>
      <c r="G63" s="74">
        <f t="shared" si="7"/>
        <v>1996</v>
      </c>
      <c r="H63" s="73">
        <f t="shared" si="1"/>
        <v>2195.6000000000004</v>
      </c>
      <c r="I63" s="71">
        <f t="shared" si="2"/>
        <v>40300</v>
      </c>
      <c r="J63" s="84">
        <f t="shared" si="3"/>
        <v>80438800</v>
      </c>
      <c r="K63" s="92">
        <f t="shared" si="4"/>
        <v>86873904</v>
      </c>
      <c r="L63" s="93">
        <f t="shared" si="5"/>
        <v>217000</v>
      </c>
      <c r="M63" s="94">
        <f t="shared" si="6"/>
        <v>7684600.0000000009</v>
      </c>
      <c r="O63"/>
      <c r="P63"/>
      <c r="R63"/>
    </row>
    <row r="64" spans="1:18" s="1" customFormat="1" x14ac:dyDescent="0.25">
      <c r="A64" s="71">
        <v>63</v>
      </c>
      <c r="B64" s="74">
        <v>1701</v>
      </c>
      <c r="C64" s="74">
        <v>17</v>
      </c>
      <c r="D64" s="74" t="s">
        <v>30</v>
      </c>
      <c r="E64" s="72">
        <v>1987</v>
      </c>
      <c r="F64" s="74">
        <v>283</v>
      </c>
      <c r="G64" s="74">
        <f t="shared" si="7"/>
        <v>2270</v>
      </c>
      <c r="H64" s="73">
        <f t="shared" si="1"/>
        <v>2497</v>
      </c>
      <c r="I64" s="71">
        <f>I63+120</f>
        <v>40420</v>
      </c>
      <c r="J64" s="84">
        <f t="shared" si="3"/>
        <v>91753400</v>
      </c>
      <c r="K64" s="92">
        <f t="shared" si="4"/>
        <v>99093672</v>
      </c>
      <c r="L64" s="93">
        <f t="shared" si="5"/>
        <v>247500</v>
      </c>
      <c r="M64" s="94">
        <f t="shared" si="6"/>
        <v>8739500</v>
      </c>
      <c r="O64"/>
      <c r="P64"/>
      <c r="R64"/>
    </row>
    <row r="65" spans="1:18" s="1" customFormat="1" x14ac:dyDescent="0.25">
      <c r="A65" s="71">
        <v>64</v>
      </c>
      <c r="B65" s="74">
        <v>1702</v>
      </c>
      <c r="C65" s="74">
        <v>17</v>
      </c>
      <c r="D65" s="74" t="s">
        <v>42</v>
      </c>
      <c r="E65" s="72">
        <v>1874</v>
      </c>
      <c r="F65" s="74">
        <v>188</v>
      </c>
      <c r="G65" s="74">
        <f t="shared" si="7"/>
        <v>2062</v>
      </c>
      <c r="H65" s="73">
        <f t="shared" si="1"/>
        <v>2268.2000000000003</v>
      </c>
      <c r="I65" s="71">
        <f t="shared" si="2"/>
        <v>40420</v>
      </c>
      <c r="J65" s="84">
        <f t="shared" ref="J65:J102" si="8">G65*I65</f>
        <v>83346040</v>
      </c>
      <c r="K65" s="92">
        <f t="shared" si="4"/>
        <v>90013723</v>
      </c>
      <c r="L65" s="93">
        <f t="shared" si="5"/>
        <v>225000</v>
      </c>
      <c r="M65" s="94">
        <f t="shared" si="6"/>
        <v>7938700.0000000009</v>
      </c>
      <c r="O65"/>
      <c r="P65"/>
      <c r="R65"/>
    </row>
    <row r="66" spans="1:18" s="1" customFormat="1" x14ac:dyDescent="0.25">
      <c r="A66" s="71">
        <v>65</v>
      </c>
      <c r="B66" s="74">
        <v>1703</v>
      </c>
      <c r="C66" s="74">
        <v>17</v>
      </c>
      <c r="D66" s="74" t="s">
        <v>11</v>
      </c>
      <c r="E66" s="72">
        <v>1279</v>
      </c>
      <c r="F66" s="74">
        <v>113</v>
      </c>
      <c r="G66" s="74">
        <f t="shared" si="7"/>
        <v>1392</v>
      </c>
      <c r="H66" s="73">
        <f t="shared" si="1"/>
        <v>1531.2</v>
      </c>
      <c r="I66" s="71">
        <f t="shared" ref="I66:I67" si="9">I65</f>
        <v>40420</v>
      </c>
      <c r="J66" s="84">
        <f t="shared" si="8"/>
        <v>56264640</v>
      </c>
      <c r="K66" s="92">
        <f t="shared" si="4"/>
        <v>60765811</v>
      </c>
      <c r="L66" s="93">
        <f t="shared" si="5"/>
        <v>152000</v>
      </c>
      <c r="M66" s="94">
        <f t="shared" si="6"/>
        <v>5359200</v>
      </c>
      <c r="O66"/>
      <c r="P66"/>
      <c r="R66"/>
    </row>
    <row r="67" spans="1:18" s="1" customFormat="1" x14ac:dyDescent="0.25">
      <c r="A67" s="71">
        <v>66</v>
      </c>
      <c r="B67" s="74">
        <v>1704</v>
      </c>
      <c r="C67" s="74">
        <v>17</v>
      </c>
      <c r="D67" s="74" t="s">
        <v>42</v>
      </c>
      <c r="E67" s="72">
        <v>1811</v>
      </c>
      <c r="F67" s="74">
        <v>185</v>
      </c>
      <c r="G67" s="74">
        <f t="shared" si="7"/>
        <v>1996</v>
      </c>
      <c r="H67" s="73">
        <f t="shared" ref="H67:H102" si="10">G67*1.1</f>
        <v>2195.6000000000004</v>
      </c>
      <c r="I67" s="71">
        <f t="shared" si="9"/>
        <v>40420</v>
      </c>
      <c r="J67" s="84">
        <f t="shared" si="8"/>
        <v>80678320</v>
      </c>
      <c r="K67" s="92">
        <f t="shared" ref="K67:K102" si="11">ROUND(J67*1.08,0)</f>
        <v>87132586</v>
      </c>
      <c r="L67" s="93">
        <f t="shared" ref="L67:L102" si="12">MROUND((K67*0.03/12),500)</f>
        <v>218000</v>
      </c>
      <c r="M67" s="94">
        <f t="shared" ref="M67:M102" si="13">H67*3500</f>
        <v>7684600.0000000009</v>
      </c>
      <c r="O67"/>
      <c r="P67"/>
      <c r="R67"/>
    </row>
    <row r="68" spans="1:18" s="1" customFormat="1" x14ac:dyDescent="0.25">
      <c r="A68" s="71">
        <v>67</v>
      </c>
      <c r="B68" s="74">
        <v>1801</v>
      </c>
      <c r="C68" s="74">
        <v>18</v>
      </c>
      <c r="D68" s="74" t="s">
        <v>30</v>
      </c>
      <c r="E68" s="72">
        <v>1987</v>
      </c>
      <c r="F68" s="74">
        <v>283</v>
      </c>
      <c r="G68" s="74">
        <f t="shared" si="7"/>
        <v>2270</v>
      </c>
      <c r="H68" s="73">
        <f t="shared" si="10"/>
        <v>2497</v>
      </c>
      <c r="I68" s="71">
        <f>I67+120</f>
        <v>40540</v>
      </c>
      <c r="J68" s="84">
        <f t="shared" si="8"/>
        <v>92025800</v>
      </c>
      <c r="K68" s="92">
        <f t="shared" si="11"/>
        <v>99387864</v>
      </c>
      <c r="L68" s="93">
        <f t="shared" si="12"/>
        <v>248500</v>
      </c>
      <c r="M68" s="94">
        <f t="shared" si="13"/>
        <v>8739500</v>
      </c>
      <c r="O68"/>
      <c r="P68"/>
      <c r="R68"/>
    </row>
    <row r="69" spans="1:18" s="1" customFormat="1" x14ac:dyDescent="0.25">
      <c r="A69" s="71">
        <v>68</v>
      </c>
      <c r="B69" s="74">
        <v>1802</v>
      </c>
      <c r="C69" s="74">
        <v>18</v>
      </c>
      <c r="D69" s="74" t="s">
        <v>42</v>
      </c>
      <c r="E69" s="72">
        <v>1874</v>
      </c>
      <c r="F69" s="74">
        <v>188</v>
      </c>
      <c r="G69" s="74">
        <f t="shared" si="7"/>
        <v>2062</v>
      </c>
      <c r="H69" s="73">
        <f t="shared" si="10"/>
        <v>2268.2000000000003</v>
      </c>
      <c r="I69" s="71">
        <f t="shared" ref="I69:I71" si="14">I68</f>
        <v>40540</v>
      </c>
      <c r="J69" s="84">
        <f t="shared" si="8"/>
        <v>83593480</v>
      </c>
      <c r="K69" s="92">
        <f t="shared" si="11"/>
        <v>90280958</v>
      </c>
      <c r="L69" s="93">
        <f t="shared" si="12"/>
        <v>225500</v>
      </c>
      <c r="M69" s="94">
        <f t="shared" si="13"/>
        <v>7938700.0000000009</v>
      </c>
      <c r="O69"/>
      <c r="P69"/>
      <c r="R69"/>
    </row>
    <row r="70" spans="1:18" s="1" customFormat="1" x14ac:dyDescent="0.25">
      <c r="A70" s="71">
        <v>69</v>
      </c>
      <c r="B70" s="74">
        <v>1803</v>
      </c>
      <c r="C70" s="74">
        <v>18</v>
      </c>
      <c r="D70" s="74" t="s">
        <v>11</v>
      </c>
      <c r="E70" s="72">
        <v>1279</v>
      </c>
      <c r="F70" s="74">
        <v>113</v>
      </c>
      <c r="G70" s="74">
        <f t="shared" si="7"/>
        <v>1392</v>
      </c>
      <c r="H70" s="73">
        <f t="shared" si="10"/>
        <v>1531.2</v>
      </c>
      <c r="I70" s="71">
        <f t="shared" si="14"/>
        <v>40540</v>
      </c>
      <c r="J70" s="84">
        <f t="shared" si="8"/>
        <v>56431680</v>
      </c>
      <c r="K70" s="92">
        <f t="shared" si="11"/>
        <v>60946214</v>
      </c>
      <c r="L70" s="93">
        <f t="shared" si="12"/>
        <v>152500</v>
      </c>
      <c r="M70" s="94">
        <f t="shared" si="13"/>
        <v>5359200</v>
      </c>
      <c r="O70"/>
      <c r="P70"/>
      <c r="R70"/>
    </row>
    <row r="71" spans="1:18" s="1" customFormat="1" x14ac:dyDescent="0.25">
      <c r="A71" s="71">
        <v>70</v>
      </c>
      <c r="B71" s="74">
        <v>1804</v>
      </c>
      <c r="C71" s="74">
        <v>18</v>
      </c>
      <c r="D71" s="74" t="s">
        <v>42</v>
      </c>
      <c r="E71" s="72">
        <v>1811</v>
      </c>
      <c r="F71" s="74">
        <v>185</v>
      </c>
      <c r="G71" s="74">
        <f t="shared" si="7"/>
        <v>1996</v>
      </c>
      <c r="H71" s="73">
        <f t="shared" si="10"/>
        <v>2195.6000000000004</v>
      </c>
      <c r="I71" s="71">
        <f t="shared" si="14"/>
        <v>40540</v>
      </c>
      <c r="J71" s="84">
        <f t="shared" si="8"/>
        <v>80917840</v>
      </c>
      <c r="K71" s="92">
        <f t="shared" si="11"/>
        <v>87391267</v>
      </c>
      <c r="L71" s="93">
        <f t="shared" si="12"/>
        <v>218500</v>
      </c>
      <c r="M71" s="94">
        <f t="shared" si="13"/>
        <v>7684600.0000000009</v>
      </c>
      <c r="O71"/>
      <c r="P71"/>
      <c r="R71"/>
    </row>
    <row r="72" spans="1:18" s="1" customFormat="1" x14ac:dyDescent="0.25">
      <c r="A72" s="71">
        <v>71</v>
      </c>
      <c r="B72" s="74">
        <v>1901</v>
      </c>
      <c r="C72" s="74">
        <v>19</v>
      </c>
      <c r="D72" s="74" t="s">
        <v>30</v>
      </c>
      <c r="E72" s="72">
        <v>1987</v>
      </c>
      <c r="F72" s="74">
        <v>283</v>
      </c>
      <c r="G72" s="74">
        <f t="shared" si="7"/>
        <v>2270</v>
      </c>
      <c r="H72" s="73">
        <f t="shared" si="10"/>
        <v>2497</v>
      </c>
      <c r="I72" s="71">
        <f>I71+120</f>
        <v>40660</v>
      </c>
      <c r="J72" s="84">
        <f t="shared" si="8"/>
        <v>92298200</v>
      </c>
      <c r="K72" s="92">
        <f t="shared" si="11"/>
        <v>99682056</v>
      </c>
      <c r="L72" s="93">
        <f t="shared" si="12"/>
        <v>249000</v>
      </c>
      <c r="M72" s="94">
        <f t="shared" si="13"/>
        <v>8739500</v>
      </c>
      <c r="O72"/>
      <c r="P72"/>
      <c r="R72"/>
    </row>
    <row r="73" spans="1:18" s="1" customFormat="1" x14ac:dyDescent="0.25">
      <c r="A73" s="71">
        <v>72</v>
      </c>
      <c r="B73" s="74">
        <v>1903</v>
      </c>
      <c r="C73" s="74">
        <v>19</v>
      </c>
      <c r="D73" s="74" t="s">
        <v>11</v>
      </c>
      <c r="E73" s="72">
        <v>1279</v>
      </c>
      <c r="F73" s="74">
        <v>113</v>
      </c>
      <c r="G73" s="74">
        <f t="shared" si="7"/>
        <v>1392</v>
      </c>
      <c r="H73" s="73">
        <f t="shared" si="10"/>
        <v>1531.2</v>
      </c>
      <c r="I73" s="71">
        <f>I72</f>
        <v>40660</v>
      </c>
      <c r="J73" s="84">
        <f t="shared" si="8"/>
        <v>56598720</v>
      </c>
      <c r="K73" s="92">
        <f t="shared" si="11"/>
        <v>61126618</v>
      </c>
      <c r="L73" s="93">
        <f t="shared" si="12"/>
        <v>153000</v>
      </c>
      <c r="M73" s="94">
        <f t="shared" si="13"/>
        <v>5359200</v>
      </c>
      <c r="O73"/>
      <c r="P73"/>
      <c r="R73"/>
    </row>
    <row r="74" spans="1:18" s="1" customFormat="1" x14ac:dyDescent="0.25">
      <c r="A74" s="71">
        <v>73</v>
      </c>
      <c r="B74" s="74">
        <v>1904</v>
      </c>
      <c r="C74" s="74">
        <v>19</v>
      </c>
      <c r="D74" s="74" t="s">
        <v>42</v>
      </c>
      <c r="E74" s="72">
        <v>1811</v>
      </c>
      <c r="F74" s="74">
        <v>185</v>
      </c>
      <c r="G74" s="74">
        <f t="shared" si="7"/>
        <v>1996</v>
      </c>
      <c r="H74" s="73">
        <f t="shared" si="10"/>
        <v>2195.6000000000004</v>
      </c>
      <c r="I74" s="71">
        <f t="shared" ref="I74" si="15">I73</f>
        <v>40660</v>
      </c>
      <c r="J74" s="84">
        <f t="shared" si="8"/>
        <v>81157360</v>
      </c>
      <c r="K74" s="92">
        <f t="shared" si="11"/>
        <v>87649949</v>
      </c>
      <c r="L74" s="93">
        <f t="shared" si="12"/>
        <v>219000</v>
      </c>
      <c r="M74" s="94">
        <f t="shared" si="13"/>
        <v>7684600.0000000009</v>
      </c>
      <c r="O74"/>
      <c r="P74"/>
      <c r="R74"/>
    </row>
    <row r="75" spans="1:18" s="1" customFormat="1" x14ac:dyDescent="0.25">
      <c r="A75" s="71">
        <v>74</v>
      </c>
      <c r="B75" s="74">
        <v>2001</v>
      </c>
      <c r="C75" s="74">
        <v>20</v>
      </c>
      <c r="D75" s="74" t="s">
        <v>30</v>
      </c>
      <c r="E75" s="72">
        <v>1987</v>
      </c>
      <c r="F75" s="74">
        <v>283</v>
      </c>
      <c r="G75" s="74">
        <f t="shared" si="7"/>
        <v>2270</v>
      </c>
      <c r="H75" s="73">
        <f t="shared" si="10"/>
        <v>2497</v>
      </c>
      <c r="I75" s="71">
        <f>I74+120</f>
        <v>40780</v>
      </c>
      <c r="J75" s="84">
        <f t="shared" si="8"/>
        <v>92570600</v>
      </c>
      <c r="K75" s="92">
        <f t="shared" si="11"/>
        <v>99976248</v>
      </c>
      <c r="L75" s="93">
        <f t="shared" si="12"/>
        <v>250000</v>
      </c>
      <c r="M75" s="94">
        <f t="shared" si="13"/>
        <v>8739500</v>
      </c>
      <c r="O75"/>
      <c r="P75"/>
      <c r="R75"/>
    </row>
    <row r="76" spans="1:18" s="1" customFormat="1" x14ac:dyDescent="0.25">
      <c r="A76" s="71">
        <v>75</v>
      </c>
      <c r="B76" s="74">
        <v>2002</v>
      </c>
      <c r="C76" s="74">
        <v>20</v>
      </c>
      <c r="D76" s="74" t="s">
        <v>42</v>
      </c>
      <c r="E76" s="72">
        <v>1874</v>
      </c>
      <c r="F76" s="74">
        <v>188</v>
      </c>
      <c r="G76" s="74">
        <f t="shared" si="7"/>
        <v>2062</v>
      </c>
      <c r="H76" s="73">
        <f t="shared" si="10"/>
        <v>2268.2000000000003</v>
      </c>
      <c r="I76" s="71">
        <f t="shared" ref="I76:I78" si="16">I75</f>
        <v>40780</v>
      </c>
      <c r="J76" s="84">
        <f t="shared" si="8"/>
        <v>84088360</v>
      </c>
      <c r="K76" s="92">
        <f t="shared" si="11"/>
        <v>90815429</v>
      </c>
      <c r="L76" s="93">
        <f t="shared" si="12"/>
        <v>227000</v>
      </c>
      <c r="M76" s="94">
        <f t="shared" si="13"/>
        <v>7938700.0000000009</v>
      </c>
      <c r="O76"/>
      <c r="P76"/>
      <c r="R76"/>
    </row>
    <row r="77" spans="1:18" s="1" customFormat="1" x14ac:dyDescent="0.25">
      <c r="A77" s="71">
        <v>76</v>
      </c>
      <c r="B77" s="74">
        <v>2003</v>
      </c>
      <c r="C77" s="74">
        <v>20</v>
      </c>
      <c r="D77" s="74" t="s">
        <v>11</v>
      </c>
      <c r="E77" s="72">
        <v>1279</v>
      </c>
      <c r="F77" s="74">
        <v>113</v>
      </c>
      <c r="G77" s="74">
        <f t="shared" si="7"/>
        <v>1392</v>
      </c>
      <c r="H77" s="73">
        <f t="shared" si="10"/>
        <v>1531.2</v>
      </c>
      <c r="I77" s="71">
        <f t="shared" si="16"/>
        <v>40780</v>
      </c>
      <c r="J77" s="84">
        <f t="shared" si="8"/>
        <v>56765760</v>
      </c>
      <c r="K77" s="92">
        <f t="shared" si="11"/>
        <v>61307021</v>
      </c>
      <c r="L77" s="93">
        <f t="shared" si="12"/>
        <v>153500</v>
      </c>
      <c r="M77" s="94">
        <f t="shared" si="13"/>
        <v>5359200</v>
      </c>
      <c r="O77"/>
      <c r="P77"/>
      <c r="R77"/>
    </row>
    <row r="78" spans="1:18" s="1" customFormat="1" x14ac:dyDescent="0.25">
      <c r="A78" s="71">
        <v>77</v>
      </c>
      <c r="B78" s="74">
        <v>2004</v>
      </c>
      <c r="C78" s="74">
        <v>20</v>
      </c>
      <c r="D78" s="74" t="s">
        <v>42</v>
      </c>
      <c r="E78" s="72">
        <v>1811</v>
      </c>
      <c r="F78" s="74">
        <v>185</v>
      </c>
      <c r="G78" s="74">
        <f t="shared" si="7"/>
        <v>1996</v>
      </c>
      <c r="H78" s="73">
        <f t="shared" si="10"/>
        <v>2195.6000000000004</v>
      </c>
      <c r="I78" s="71">
        <f t="shared" si="16"/>
        <v>40780</v>
      </c>
      <c r="J78" s="84">
        <f t="shared" si="8"/>
        <v>81396880</v>
      </c>
      <c r="K78" s="92">
        <f t="shared" si="11"/>
        <v>87908630</v>
      </c>
      <c r="L78" s="93">
        <f t="shared" si="12"/>
        <v>220000</v>
      </c>
      <c r="M78" s="94">
        <f t="shared" si="13"/>
        <v>7684600.0000000009</v>
      </c>
      <c r="O78"/>
      <c r="P78"/>
      <c r="R78"/>
    </row>
    <row r="79" spans="1:18" s="1" customFormat="1" x14ac:dyDescent="0.25">
      <c r="A79" s="71">
        <v>78</v>
      </c>
      <c r="B79" s="74">
        <v>2101</v>
      </c>
      <c r="C79" s="74">
        <v>21</v>
      </c>
      <c r="D79" s="74" t="s">
        <v>30</v>
      </c>
      <c r="E79" s="72">
        <v>1987</v>
      </c>
      <c r="F79" s="74">
        <v>283</v>
      </c>
      <c r="G79" s="74">
        <f t="shared" si="7"/>
        <v>2270</v>
      </c>
      <c r="H79" s="73">
        <f t="shared" si="10"/>
        <v>2497</v>
      </c>
      <c r="I79" s="71">
        <f>I78+120</f>
        <v>40900</v>
      </c>
      <c r="J79" s="84">
        <f t="shared" si="8"/>
        <v>92843000</v>
      </c>
      <c r="K79" s="92">
        <f t="shared" si="11"/>
        <v>100270440</v>
      </c>
      <c r="L79" s="93">
        <f t="shared" si="12"/>
        <v>250500</v>
      </c>
      <c r="M79" s="94">
        <f t="shared" si="13"/>
        <v>8739500</v>
      </c>
      <c r="O79"/>
      <c r="P79"/>
      <c r="R79"/>
    </row>
    <row r="80" spans="1:18" s="1" customFormat="1" x14ac:dyDescent="0.25">
      <c r="A80" s="71">
        <v>79</v>
      </c>
      <c r="B80" s="74">
        <v>2102</v>
      </c>
      <c r="C80" s="74">
        <v>21</v>
      </c>
      <c r="D80" s="74" t="s">
        <v>42</v>
      </c>
      <c r="E80" s="72">
        <v>1874</v>
      </c>
      <c r="F80" s="74">
        <v>188</v>
      </c>
      <c r="G80" s="74">
        <f t="shared" si="7"/>
        <v>2062</v>
      </c>
      <c r="H80" s="73">
        <f t="shared" si="10"/>
        <v>2268.2000000000003</v>
      </c>
      <c r="I80" s="71">
        <f t="shared" ref="I80:I82" si="17">I79</f>
        <v>40900</v>
      </c>
      <c r="J80" s="84">
        <f t="shared" si="8"/>
        <v>84335800</v>
      </c>
      <c r="K80" s="92">
        <f t="shared" si="11"/>
        <v>91082664</v>
      </c>
      <c r="L80" s="93">
        <f t="shared" si="12"/>
        <v>227500</v>
      </c>
      <c r="M80" s="94">
        <f t="shared" si="13"/>
        <v>7938700.0000000009</v>
      </c>
      <c r="O80"/>
      <c r="P80"/>
      <c r="R80"/>
    </row>
    <row r="81" spans="1:18" s="1" customFormat="1" x14ac:dyDescent="0.25">
      <c r="A81" s="71">
        <v>80</v>
      </c>
      <c r="B81" s="74">
        <v>2103</v>
      </c>
      <c r="C81" s="74">
        <v>21</v>
      </c>
      <c r="D81" s="74" t="s">
        <v>11</v>
      </c>
      <c r="E81" s="72">
        <v>1279</v>
      </c>
      <c r="F81" s="74">
        <v>113</v>
      </c>
      <c r="G81" s="74">
        <f t="shared" si="7"/>
        <v>1392</v>
      </c>
      <c r="H81" s="73">
        <f t="shared" si="10"/>
        <v>1531.2</v>
      </c>
      <c r="I81" s="71">
        <f t="shared" si="17"/>
        <v>40900</v>
      </c>
      <c r="J81" s="84">
        <f t="shared" si="8"/>
        <v>56932800</v>
      </c>
      <c r="K81" s="92">
        <f t="shared" si="11"/>
        <v>61487424</v>
      </c>
      <c r="L81" s="93">
        <f t="shared" si="12"/>
        <v>153500</v>
      </c>
      <c r="M81" s="94">
        <f t="shared" si="13"/>
        <v>5359200</v>
      </c>
      <c r="O81"/>
      <c r="P81"/>
      <c r="R81"/>
    </row>
    <row r="82" spans="1:18" s="1" customFormat="1" x14ac:dyDescent="0.25">
      <c r="A82" s="71">
        <v>81</v>
      </c>
      <c r="B82" s="74">
        <v>2104</v>
      </c>
      <c r="C82" s="74">
        <v>21</v>
      </c>
      <c r="D82" s="74" t="s">
        <v>42</v>
      </c>
      <c r="E82" s="72">
        <v>1811</v>
      </c>
      <c r="F82" s="74">
        <v>185</v>
      </c>
      <c r="G82" s="74">
        <f t="shared" si="7"/>
        <v>1996</v>
      </c>
      <c r="H82" s="73">
        <f t="shared" si="10"/>
        <v>2195.6000000000004</v>
      </c>
      <c r="I82" s="71">
        <f t="shared" si="17"/>
        <v>40900</v>
      </c>
      <c r="J82" s="84">
        <f t="shared" si="8"/>
        <v>81636400</v>
      </c>
      <c r="K82" s="92">
        <f t="shared" si="11"/>
        <v>88167312</v>
      </c>
      <c r="L82" s="93">
        <f t="shared" si="12"/>
        <v>220500</v>
      </c>
      <c r="M82" s="94">
        <f t="shared" si="13"/>
        <v>7684600.0000000009</v>
      </c>
      <c r="O82"/>
      <c r="P82"/>
      <c r="R82"/>
    </row>
    <row r="83" spans="1:18" s="1" customFormat="1" x14ac:dyDescent="0.25">
      <c r="A83" s="71">
        <v>82</v>
      </c>
      <c r="B83" s="74">
        <v>2201</v>
      </c>
      <c r="C83" s="74">
        <v>22</v>
      </c>
      <c r="D83" s="74" t="s">
        <v>30</v>
      </c>
      <c r="E83" s="72">
        <v>1987</v>
      </c>
      <c r="F83" s="74">
        <v>283</v>
      </c>
      <c r="G83" s="74">
        <f t="shared" si="7"/>
        <v>2270</v>
      </c>
      <c r="H83" s="73">
        <f t="shared" si="10"/>
        <v>2497</v>
      </c>
      <c r="I83" s="71">
        <f>I82+120</f>
        <v>41020</v>
      </c>
      <c r="J83" s="84">
        <f t="shared" si="8"/>
        <v>93115400</v>
      </c>
      <c r="K83" s="92">
        <f t="shared" si="11"/>
        <v>100564632</v>
      </c>
      <c r="L83" s="93">
        <f t="shared" si="12"/>
        <v>251500</v>
      </c>
      <c r="M83" s="94">
        <f t="shared" si="13"/>
        <v>8739500</v>
      </c>
      <c r="O83"/>
      <c r="P83"/>
      <c r="R83"/>
    </row>
    <row r="84" spans="1:18" s="1" customFormat="1" x14ac:dyDescent="0.25">
      <c r="A84" s="71">
        <v>83</v>
      </c>
      <c r="B84" s="74">
        <v>2202</v>
      </c>
      <c r="C84" s="74">
        <v>22</v>
      </c>
      <c r="D84" s="74" t="s">
        <v>42</v>
      </c>
      <c r="E84" s="72">
        <v>1874</v>
      </c>
      <c r="F84" s="74">
        <v>188</v>
      </c>
      <c r="G84" s="74">
        <f t="shared" si="7"/>
        <v>2062</v>
      </c>
      <c r="H84" s="73">
        <f t="shared" si="10"/>
        <v>2268.2000000000003</v>
      </c>
      <c r="I84" s="71">
        <f t="shared" ref="I84:I86" si="18">I83</f>
        <v>41020</v>
      </c>
      <c r="J84" s="84">
        <f t="shared" si="8"/>
        <v>84583240</v>
      </c>
      <c r="K84" s="92">
        <f t="shared" si="11"/>
        <v>91349899</v>
      </c>
      <c r="L84" s="93">
        <f t="shared" si="12"/>
        <v>228500</v>
      </c>
      <c r="M84" s="94">
        <f t="shared" si="13"/>
        <v>7938700.0000000009</v>
      </c>
      <c r="O84"/>
      <c r="P84"/>
      <c r="R84"/>
    </row>
    <row r="85" spans="1:18" s="1" customFormat="1" x14ac:dyDescent="0.25">
      <c r="A85" s="71">
        <v>84</v>
      </c>
      <c r="B85" s="74">
        <v>2203</v>
      </c>
      <c r="C85" s="74">
        <v>22</v>
      </c>
      <c r="D85" s="74" t="s">
        <v>11</v>
      </c>
      <c r="E85" s="72">
        <v>1279</v>
      </c>
      <c r="F85" s="74">
        <v>113</v>
      </c>
      <c r="G85" s="74">
        <f t="shared" si="7"/>
        <v>1392</v>
      </c>
      <c r="H85" s="73">
        <f t="shared" si="10"/>
        <v>1531.2</v>
      </c>
      <c r="I85" s="71">
        <f t="shared" si="18"/>
        <v>41020</v>
      </c>
      <c r="J85" s="84">
        <f t="shared" si="8"/>
        <v>57099840</v>
      </c>
      <c r="K85" s="92">
        <f t="shared" si="11"/>
        <v>61667827</v>
      </c>
      <c r="L85" s="93">
        <f t="shared" si="12"/>
        <v>154000</v>
      </c>
      <c r="M85" s="94">
        <f t="shared" si="13"/>
        <v>5359200</v>
      </c>
      <c r="O85"/>
      <c r="P85"/>
      <c r="R85"/>
    </row>
    <row r="86" spans="1:18" s="1" customFormat="1" x14ac:dyDescent="0.25">
      <c r="A86" s="71">
        <v>85</v>
      </c>
      <c r="B86" s="74">
        <v>2204</v>
      </c>
      <c r="C86" s="74">
        <v>22</v>
      </c>
      <c r="D86" s="74" t="s">
        <v>42</v>
      </c>
      <c r="E86" s="72">
        <v>1811</v>
      </c>
      <c r="F86" s="74">
        <v>185</v>
      </c>
      <c r="G86" s="74">
        <f t="shared" si="7"/>
        <v>1996</v>
      </c>
      <c r="H86" s="73">
        <f t="shared" si="10"/>
        <v>2195.6000000000004</v>
      </c>
      <c r="I86" s="71">
        <f t="shared" si="18"/>
        <v>41020</v>
      </c>
      <c r="J86" s="84">
        <f t="shared" si="8"/>
        <v>81875920</v>
      </c>
      <c r="K86" s="92">
        <f t="shared" si="11"/>
        <v>88425994</v>
      </c>
      <c r="L86" s="93">
        <f t="shared" si="12"/>
        <v>221000</v>
      </c>
      <c r="M86" s="94">
        <f t="shared" si="13"/>
        <v>7684600.0000000009</v>
      </c>
      <c r="O86"/>
      <c r="P86"/>
      <c r="R86"/>
    </row>
    <row r="87" spans="1:18" s="1" customFormat="1" x14ac:dyDescent="0.25">
      <c r="A87" s="71">
        <v>86</v>
      </c>
      <c r="B87" s="74">
        <v>2301</v>
      </c>
      <c r="C87" s="74">
        <v>23</v>
      </c>
      <c r="D87" s="74" t="s">
        <v>30</v>
      </c>
      <c r="E87" s="72">
        <v>1987</v>
      </c>
      <c r="F87" s="74">
        <v>283</v>
      </c>
      <c r="G87" s="74">
        <f t="shared" si="7"/>
        <v>2270</v>
      </c>
      <c r="H87" s="73">
        <f t="shared" si="10"/>
        <v>2497</v>
      </c>
      <c r="I87" s="71">
        <f>I86+120</f>
        <v>41140</v>
      </c>
      <c r="J87" s="84">
        <f t="shared" si="8"/>
        <v>93387800</v>
      </c>
      <c r="K87" s="92">
        <f t="shared" si="11"/>
        <v>100858824</v>
      </c>
      <c r="L87" s="93">
        <f t="shared" si="12"/>
        <v>252000</v>
      </c>
      <c r="M87" s="94">
        <f t="shared" si="13"/>
        <v>8739500</v>
      </c>
      <c r="O87"/>
      <c r="P87"/>
      <c r="R87"/>
    </row>
    <row r="88" spans="1:18" s="1" customFormat="1" x14ac:dyDescent="0.25">
      <c r="A88" s="71">
        <v>87</v>
      </c>
      <c r="B88" s="74">
        <v>2302</v>
      </c>
      <c r="C88" s="74">
        <v>23</v>
      </c>
      <c r="D88" s="74" t="s">
        <v>42</v>
      </c>
      <c r="E88" s="72">
        <v>1874</v>
      </c>
      <c r="F88" s="74">
        <v>188</v>
      </c>
      <c r="G88" s="74">
        <f t="shared" si="7"/>
        <v>2062</v>
      </c>
      <c r="H88" s="73">
        <f t="shared" si="10"/>
        <v>2268.2000000000003</v>
      </c>
      <c r="I88" s="71">
        <f t="shared" ref="I88:I90" si="19">I87</f>
        <v>41140</v>
      </c>
      <c r="J88" s="84">
        <f t="shared" si="8"/>
        <v>84830680</v>
      </c>
      <c r="K88" s="92">
        <f t="shared" si="11"/>
        <v>91617134</v>
      </c>
      <c r="L88" s="93">
        <f t="shared" si="12"/>
        <v>229000</v>
      </c>
      <c r="M88" s="94">
        <f t="shared" si="13"/>
        <v>7938700.0000000009</v>
      </c>
      <c r="O88"/>
      <c r="P88"/>
      <c r="R88"/>
    </row>
    <row r="89" spans="1:18" s="1" customFormat="1" x14ac:dyDescent="0.25">
      <c r="A89" s="71">
        <v>88</v>
      </c>
      <c r="B89" s="74">
        <v>2303</v>
      </c>
      <c r="C89" s="74">
        <v>23</v>
      </c>
      <c r="D89" s="74" t="s">
        <v>11</v>
      </c>
      <c r="E89" s="72">
        <v>1279</v>
      </c>
      <c r="F89" s="74">
        <v>113</v>
      </c>
      <c r="G89" s="74">
        <f t="shared" si="7"/>
        <v>1392</v>
      </c>
      <c r="H89" s="73">
        <f t="shared" si="10"/>
        <v>1531.2</v>
      </c>
      <c r="I89" s="71">
        <f t="shared" si="19"/>
        <v>41140</v>
      </c>
      <c r="J89" s="84">
        <f t="shared" si="8"/>
        <v>57266880</v>
      </c>
      <c r="K89" s="92">
        <f t="shared" si="11"/>
        <v>61848230</v>
      </c>
      <c r="L89" s="93">
        <f t="shared" si="12"/>
        <v>154500</v>
      </c>
      <c r="M89" s="94">
        <f t="shared" si="13"/>
        <v>5359200</v>
      </c>
      <c r="O89"/>
      <c r="P89"/>
      <c r="R89"/>
    </row>
    <row r="90" spans="1:18" s="1" customFormat="1" x14ac:dyDescent="0.25">
      <c r="A90" s="71">
        <v>89</v>
      </c>
      <c r="B90" s="74">
        <v>2304</v>
      </c>
      <c r="C90" s="74">
        <v>23</v>
      </c>
      <c r="D90" s="74" t="s">
        <v>42</v>
      </c>
      <c r="E90" s="72">
        <v>1811</v>
      </c>
      <c r="F90" s="74">
        <v>185</v>
      </c>
      <c r="G90" s="74">
        <f t="shared" si="7"/>
        <v>1996</v>
      </c>
      <c r="H90" s="73">
        <f t="shared" si="10"/>
        <v>2195.6000000000004</v>
      </c>
      <c r="I90" s="71">
        <f t="shared" si="19"/>
        <v>41140</v>
      </c>
      <c r="J90" s="84">
        <f t="shared" si="8"/>
        <v>82115440</v>
      </c>
      <c r="K90" s="92">
        <f t="shared" si="11"/>
        <v>88684675</v>
      </c>
      <c r="L90" s="93">
        <f t="shared" si="12"/>
        <v>221500</v>
      </c>
      <c r="M90" s="94">
        <f t="shared" si="13"/>
        <v>7684600.0000000009</v>
      </c>
      <c r="O90"/>
      <c r="P90"/>
      <c r="R90"/>
    </row>
    <row r="91" spans="1:18" s="1" customFormat="1" x14ac:dyDescent="0.25">
      <c r="A91" s="71">
        <v>90</v>
      </c>
      <c r="B91" s="74">
        <v>2401</v>
      </c>
      <c r="C91" s="74">
        <v>24</v>
      </c>
      <c r="D91" s="74" t="s">
        <v>30</v>
      </c>
      <c r="E91" s="72">
        <v>1987</v>
      </c>
      <c r="F91" s="74">
        <v>283</v>
      </c>
      <c r="G91" s="74">
        <f t="shared" si="7"/>
        <v>2270</v>
      </c>
      <c r="H91" s="73">
        <f t="shared" si="10"/>
        <v>2497</v>
      </c>
      <c r="I91" s="71">
        <f>I90+120</f>
        <v>41260</v>
      </c>
      <c r="J91" s="84">
        <f t="shared" si="8"/>
        <v>93660200</v>
      </c>
      <c r="K91" s="92">
        <f t="shared" si="11"/>
        <v>101153016</v>
      </c>
      <c r="L91" s="93">
        <f t="shared" si="12"/>
        <v>253000</v>
      </c>
      <c r="M91" s="94">
        <f t="shared" si="13"/>
        <v>8739500</v>
      </c>
      <c r="O91"/>
      <c r="P91"/>
      <c r="R91"/>
    </row>
    <row r="92" spans="1:18" s="1" customFormat="1" x14ac:dyDescent="0.25">
      <c r="A92" s="71">
        <v>91</v>
      </c>
      <c r="B92" s="74">
        <v>2402</v>
      </c>
      <c r="C92" s="74">
        <v>24</v>
      </c>
      <c r="D92" s="74" t="s">
        <v>42</v>
      </c>
      <c r="E92" s="72">
        <v>1874</v>
      </c>
      <c r="F92" s="74">
        <v>188</v>
      </c>
      <c r="G92" s="74">
        <f t="shared" si="7"/>
        <v>2062</v>
      </c>
      <c r="H92" s="73">
        <f t="shared" si="10"/>
        <v>2268.2000000000003</v>
      </c>
      <c r="I92" s="71">
        <f t="shared" ref="I92:I94" si="20">I91</f>
        <v>41260</v>
      </c>
      <c r="J92" s="84">
        <f t="shared" si="8"/>
        <v>85078120</v>
      </c>
      <c r="K92" s="92">
        <f t="shared" si="11"/>
        <v>91884370</v>
      </c>
      <c r="L92" s="93">
        <f t="shared" si="12"/>
        <v>229500</v>
      </c>
      <c r="M92" s="94">
        <f t="shared" si="13"/>
        <v>7938700.0000000009</v>
      </c>
      <c r="O92"/>
      <c r="P92"/>
      <c r="R92"/>
    </row>
    <row r="93" spans="1:18" s="1" customFormat="1" x14ac:dyDescent="0.25">
      <c r="A93" s="71">
        <v>92</v>
      </c>
      <c r="B93" s="74">
        <v>2403</v>
      </c>
      <c r="C93" s="74">
        <v>24</v>
      </c>
      <c r="D93" s="74" t="s">
        <v>11</v>
      </c>
      <c r="E93" s="72">
        <v>1279</v>
      </c>
      <c r="F93" s="74">
        <v>113</v>
      </c>
      <c r="G93" s="74">
        <f t="shared" si="7"/>
        <v>1392</v>
      </c>
      <c r="H93" s="73">
        <f t="shared" si="10"/>
        <v>1531.2</v>
      </c>
      <c r="I93" s="71">
        <f t="shared" si="20"/>
        <v>41260</v>
      </c>
      <c r="J93" s="84">
        <f t="shared" si="8"/>
        <v>57433920</v>
      </c>
      <c r="K93" s="92">
        <f t="shared" si="11"/>
        <v>62028634</v>
      </c>
      <c r="L93" s="93">
        <f t="shared" si="12"/>
        <v>155000</v>
      </c>
      <c r="M93" s="94">
        <f t="shared" si="13"/>
        <v>5359200</v>
      </c>
      <c r="O93"/>
      <c r="P93"/>
      <c r="R93"/>
    </row>
    <row r="94" spans="1:18" s="1" customFormat="1" x14ac:dyDescent="0.25">
      <c r="A94" s="71">
        <v>93</v>
      </c>
      <c r="B94" s="74">
        <v>2404</v>
      </c>
      <c r="C94" s="74">
        <v>24</v>
      </c>
      <c r="D94" s="74" t="s">
        <v>42</v>
      </c>
      <c r="E94" s="72">
        <v>1811</v>
      </c>
      <c r="F94" s="74">
        <v>185</v>
      </c>
      <c r="G94" s="74">
        <f t="shared" si="7"/>
        <v>1996</v>
      </c>
      <c r="H94" s="73">
        <f t="shared" si="10"/>
        <v>2195.6000000000004</v>
      </c>
      <c r="I94" s="71">
        <f t="shared" si="20"/>
        <v>41260</v>
      </c>
      <c r="J94" s="84">
        <f t="shared" si="8"/>
        <v>82354960</v>
      </c>
      <c r="K94" s="92">
        <f t="shared" si="11"/>
        <v>88943357</v>
      </c>
      <c r="L94" s="93">
        <f t="shared" si="12"/>
        <v>222500</v>
      </c>
      <c r="M94" s="94">
        <f t="shared" si="13"/>
        <v>7684600.0000000009</v>
      </c>
      <c r="O94"/>
      <c r="P94"/>
      <c r="R94"/>
    </row>
    <row r="95" spans="1:18" s="1" customFormat="1" x14ac:dyDescent="0.25">
      <c r="A95" s="71">
        <v>94</v>
      </c>
      <c r="B95" s="74">
        <v>2501</v>
      </c>
      <c r="C95" s="74">
        <v>25</v>
      </c>
      <c r="D95" s="74" t="s">
        <v>30</v>
      </c>
      <c r="E95" s="72">
        <v>1987</v>
      </c>
      <c r="F95" s="74">
        <v>283</v>
      </c>
      <c r="G95" s="74">
        <f t="shared" si="7"/>
        <v>2270</v>
      </c>
      <c r="H95" s="73">
        <f t="shared" si="10"/>
        <v>2497</v>
      </c>
      <c r="I95" s="71">
        <f>I94+120</f>
        <v>41380</v>
      </c>
      <c r="J95" s="84">
        <f t="shared" si="8"/>
        <v>93932600</v>
      </c>
      <c r="K95" s="92">
        <f t="shared" si="11"/>
        <v>101447208</v>
      </c>
      <c r="L95" s="93">
        <f t="shared" si="12"/>
        <v>253500</v>
      </c>
      <c r="M95" s="94">
        <f t="shared" si="13"/>
        <v>8739500</v>
      </c>
      <c r="O95"/>
      <c r="P95"/>
      <c r="R95"/>
    </row>
    <row r="96" spans="1:18" s="1" customFormat="1" x14ac:dyDescent="0.25">
      <c r="A96" s="71">
        <v>95</v>
      </c>
      <c r="B96" s="74">
        <v>2502</v>
      </c>
      <c r="C96" s="74">
        <v>25</v>
      </c>
      <c r="D96" s="74" t="s">
        <v>42</v>
      </c>
      <c r="E96" s="72">
        <v>1874</v>
      </c>
      <c r="F96" s="74">
        <v>188</v>
      </c>
      <c r="G96" s="74">
        <f t="shared" si="7"/>
        <v>2062</v>
      </c>
      <c r="H96" s="73">
        <f t="shared" si="10"/>
        <v>2268.2000000000003</v>
      </c>
      <c r="I96" s="71">
        <f t="shared" ref="I96:I98" si="21">I95</f>
        <v>41380</v>
      </c>
      <c r="J96" s="84">
        <f t="shared" si="8"/>
        <v>85325560</v>
      </c>
      <c r="K96" s="92">
        <f t="shared" si="11"/>
        <v>92151605</v>
      </c>
      <c r="L96" s="93">
        <f t="shared" si="12"/>
        <v>230500</v>
      </c>
      <c r="M96" s="94">
        <f t="shared" si="13"/>
        <v>7938700.0000000009</v>
      </c>
      <c r="O96"/>
      <c r="P96"/>
      <c r="R96"/>
    </row>
    <row r="97" spans="1:18" s="1" customFormat="1" x14ac:dyDescent="0.25">
      <c r="A97" s="71">
        <v>96</v>
      </c>
      <c r="B97" s="74">
        <v>2503</v>
      </c>
      <c r="C97" s="74">
        <v>25</v>
      </c>
      <c r="D97" s="74" t="s">
        <v>11</v>
      </c>
      <c r="E97" s="72">
        <v>1279</v>
      </c>
      <c r="F97" s="74">
        <v>113</v>
      </c>
      <c r="G97" s="74">
        <f t="shared" si="7"/>
        <v>1392</v>
      </c>
      <c r="H97" s="73">
        <f t="shared" si="10"/>
        <v>1531.2</v>
      </c>
      <c r="I97" s="71">
        <f t="shared" si="21"/>
        <v>41380</v>
      </c>
      <c r="J97" s="84">
        <f t="shared" si="8"/>
        <v>57600960</v>
      </c>
      <c r="K97" s="92">
        <f t="shared" si="11"/>
        <v>62209037</v>
      </c>
      <c r="L97" s="93">
        <f t="shared" si="12"/>
        <v>155500</v>
      </c>
      <c r="M97" s="94">
        <f t="shared" si="13"/>
        <v>5359200</v>
      </c>
      <c r="O97"/>
      <c r="P97"/>
      <c r="R97"/>
    </row>
    <row r="98" spans="1:18" s="1" customFormat="1" x14ac:dyDescent="0.25">
      <c r="A98" s="71">
        <v>97</v>
      </c>
      <c r="B98" s="74">
        <v>2504</v>
      </c>
      <c r="C98" s="74">
        <v>25</v>
      </c>
      <c r="D98" s="74" t="s">
        <v>42</v>
      </c>
      <c r="E98" s="72">
        <v>1811</v>
      </c>
      <c r="F98" s="74">
        <v>185</v>
      </c>
      <c r="G98" s="74">
        <f t="shared" si="7"/>
        <v>1996</v>
      </c>
      <c r="H98" s="73">
        <f t="shared" si="10"/>
        <v>2195.6000000000004</v>
      </c>
      <c r="I98" s="71">
        <f t="shared" si="21"/>
        <v>41380</v>
      </c>
      <c r="J98" s="84">
        <f t="shared" si="8"/>
        <v>82594480</v>
      </c>
      <c r="K98" s="92">
        <f t="shared" si="11"/>
        <v>89202038</v>
      </c>
      <c r="L98" s="93">
        <f t="shared" si="12"/>
        <v>223000</v>
      </c>
      <c r="M98" s="94">
        <f t="shared" si="13"/>
        <v>7684600.0000000009</v>
      </c>
      <c r="O98"/>
      <c r="P98"/>
      <c r="R98"/>
    </row>
    <row r="99" spans="1:18" s="1" customFormat="1" x14ac:dyDescent="0.25">
      <c r="A99" s="71">
        <v>98</v>
      </c>
      <c r="B99" s="74">
        <v>2601</v>
      </c>
      <c r="C99" s="74">
        <v>26</v>
      </c>
      <c r="D99" s="74" t="s">
        <v>30</v>
      </c>
      <c r="E99" s="72">
        <v>1987</v>
      </c>
      <c r="F99" s="74">
        <v>283</v>
      </c>
      <c r="G99" s="74">
        <f t="shared" si="7"/>
        <v>2270</v>
      </c>
      <c r="H99" s="73">
        <f t="shared" si="10"/>
        <v>2497</v>
      </c>
      <c r="I99" s="71">
        <f>I98+120</f>
        <v>41500</v>
      </c>
      <c r="J99" s="84">
        <f t="shared" si="8"/>
        <v>94205000</v>
      </c>
      <c r="K99" s="92">
        <f t="shared" si="11"/>
        <v>101741400</v>
      </c>
      <c r="L99" s="93">
        <f t="shared" si="12"/>
        <v>254500</v>
      </c>
      <c r="M99" s="94">
        <f t="shared" si="13"/>
        <v>8739500</v>
      </c>
      <c r="O99"/>
      <c r="P99"/>
      <c r="R99"/>
    </row>
    <row r="100" spans="1:18" s="1" customFormat="1" x14ac:dyDescent="0.25">
      <c r="A100" s="71">
        <v>99</v>
      </c>
      <c r="B100" s="74">
        <v>2602</v>
      </c>
      <c r="C100" s="74">
        <v>26</v>
      </c>
      <c r="D100" s="74" t="s">
        <v>42</v>
      </c>
      <c r="E100" s="72">
        <v>1874</v>
      </c>
      <c r="F100" s="74">
        <v>188</v>
      </c>
      <c r="G100" s="74">
        <f t="shared" si="7"/>
        <v>2062</v>
      </c>
      <c r="H100" s="73">
        <f t="shared" si="10"/>
        <v>2268.2000000000003</v>
      </c>
      <c r="I100" s="71">
        <f t="shared" ref="I100:I102" si="22">I99</f>
        <v>41500</v>
      </c>
      <c r="J100" s="84">
        <f t="shared" si="8"/>
        <v>85573000</v>
      </c>
      <c r="K100" s="92">
        <f t="shared" si="11"/>
        <v>92418840</v>
      </c>
      <c r="L100" s="93">
        <f t="shared" si="12"/>
        <v>231000</v>
      </c>
      <c r="M100" s="94">
        <f t="shared" si="13"/>
        <v>7938700.0000000009</v>
      </c>
      <c r="O100"/>
      <c r="P100"/>
      <c r="R100"/>
    </row>
    <row r="101" spans="1:18" s="1" customFormat="1" x14ac:dyDescent="0.25">
      <c r="A101" s="71">
        <v>100</v>
      </c>
      <c r="B101" s="74">
        <v>2603</v>
      </c>
      <c r="C101" s="74">
        <v>26</v>
      </c>
      <c r="D101" s="74" t="s">
        <v>11</v>
      </c>
      <c r="E101" s="72">
        <v>1279</v>
      </c>
      <c r="F101" s="74">
        <v>113</v>
      </c>
      <c r="G101" s="74">
        <f t="shared" si="7"/>
        <v>1392</v>
      </c>
      <c r="H101" s="73">
        <f t="shared" si="10"/>
        <v>1531.2</v>
      </c>
      <c r="I101" s="71">
        <f t="shared" si="22"/>
        <v>41500</v>
      </c>
      <c r="J101" s="84">
        <f t="shared" si="8"/>
        <v>57768000</v>
      </c>
      <c r="K101" s="92">
        <f t="shared" si="11"/>
        <v>62389440</v>
      </c>
      <c r="L101" s="93">
        <f t="shared" si="12"/>
        <v>156000</v>
      </c>
      <c r="M101" s="94">
        <f t="shared" si="13"/>
        <v>5359200</v>
      </c>
      <c r="O101"/>
      <c r="P101"/>
      <c r="R101"/>
    </row>
    <row r="102" spans="1:18" s="1" customFormat="1" x14ac:dyDescent="0.25">
      <c r="A102" s="71">
        <v>101</v>
      </c>
      <c r="B102" s="74">
        <v>2604</v>
      </c>
      <c r="C102" s="74">
        <v>26</v>
      </c>
      <c r="D102" s="74" t="s">
        <v>42</v>
      </c>
      <c r="E102" s="72">
        <v>1811</v>
      </c>
      <c r="F102" s="74">
        <v>185</v>
      </c>
      <c r="G102" s="74">
        <f t="shared" si="7"/>
        <v>1996</v>
      </c>
      <c r="H102" s="73">
        <f t="shared" si="10"/>
        <v>2195.6000000000004</v>
      </c>
      <c r="I102" s="71">
        <f t="shared" si="22"/>
        <v>41500</v>
      </c>
      <c r="J102" s="84">
        <f t="shared" si="8"/>
        <v>82834000</v>
      </c>
      <c r="K102" s="92">
        <f t="shared" si="11"/>
        <v>89460720</v>
      </c>
      <c r="L102" s="93">
        <f t="shared" si="12"/>
        <v>223500</v>
      </c>
      <c r="M102" s="94">
        <f t="shared" si="13"/>
        <v>7684600.0000000009</v>
      </c>
      <c r="O102"/>
      <c r="P102"/>
      <c r="R102"/>
    </row>
    <row r="103" spans="1:18" s="1" customFormat="1" x14ac:dyDescent="0.25">
      <c r="A103" s="102" t="s">
        <v>12</v>
      </c>
      <c r="B103" s="103"/>
      <c r="C103" s="103"/>
      <c r="D103" s="104"/>
      <c r="E103" s="75">
        <f>SUM(E2:E102)</f>
        <v>175104</v>
      </c>
      <c r="F103" s="75">
        <f>SUM(F2:F102)</f>
        <v>19430</v>
      </c>
      <c r="G103" s="75">
        <f>SUM(G2:G102)</f>
        <v>194534</v>
      </c>
      <c r="H103" s="75">
        <f>SUM(H2:H102)</f>
        <v>213987.40000000026</v>
      </c>
      <c r="I103" s="71"/>
      <c r="J103" s="98">
        <f>SUM(J2:J102)</f>
        <v>7782473480</v>
      </c>
      <c r="K103" s="98">
        <f>SUM(K2:K102)</f>
        <v>8405071358</v>
      </c>
      <c r="L103" s="85"/>
      <c r="M103" s="98">
        <f>SUM(M2:M102)</f>
        <v>748955900</v>
      </c>
      <c r="O103"/>
      <c r="P103"/>
      <c r="R103"/>
    </row>
    <row r="104" spans="1:18" s="1" customFormat="1" x14ac:dyDescent="0.25">
      <c r="A104" s="4"/>
      <c r="B104" s="49"/>
      <c r="C104" s="49"/>
      <c r="D104" s="4"/>
      <c r="E104" s="68"/>
      <c r="F104" s="68"/>
      <c r="G104" s="68"/>
      <c r="H104" s="68"/>
      <c r="I104" s="68"/>
      <c r="J104" s="68"/>
      <c r="K104" s="69"/>
      <c r="L104" s="86"/>
      <c r="O104"/>
      <c r="P104"/>
      <c r="R104"/>
    </row>
    <row r="105" spans="1:18" s="1" customFormat="1" x14ac:dyDescent="0.25">
      <c r="A105" s="4"/>
      <c r="B105" s="49"/>
      <c r="C105" s="49"/>
      <c r="D105" s="4"/>
      <c r="E105" s="68"/>
      <c r="F105" s="68"/>
      <c r="G105" s="68"/>
      <c r="H105" s="68"/>
      <c r="I105" s="68"/>
      <c r="J105" s="68"/>
      <c r="K105" s="69"/>
      <c r="L105" s="86"/>
      <c r="O105"/>
      <c r="P105"/>
      <c r="R105"/>
    </row>
    <row r="106" spans="1:18" s="1" customFormat="1" x14ac:dyDescent="0.25">
      <c r="A106" s="4"/>
      <c r="B106" s="49"/>
      <c r="C106" s="49"/>
      <c r="D106" s="4"/>
      <c r="E106" s="68"/>
      <c r="F106" s="68"/>
      <c r="G106" s="68"/>
      <c r="H106" s="68"/>
      <c r="I106" s="68"/>
      <c r="J106" s="68"/>
      <c r="K106" s="69"/>
      <c r="L106" s="86"/>
      <c r="O106"/>
      <c r="P106"/>
      <c r="R106"/>
    </row>
    <row r="107" spans="1:18" s="1" customFormat="1" x14ac:dyDescent="0.25">
      <c r="A107" s="4"/>
      <c r="B107" s="49"/>
      <c r="C107" s="49"/>
      <c r="D107" s="4"/>
      <c r="E107" s="68"/>
      <c r="F107" s="68"/>
      <c r="G107" s="68"/>
      <c r="H107" s="68"/>
      <c r="I107" s="68"/>
      <c r="J107" s="68"/>
      <c r="K107" s="69"/>
      <c r="L107" s="86"/>
      <c r="O107"/>
      <c r="P107"/>
      <c r="R107"/>
    </row>
    <row r="108" spans="1:18" s="77" customFormat="1" x14ac:dyDescent="0.25">
      <c r="A108" s="4"/>
      <c r="B108" s="49"/>
      <c r="C108" s="49"/>
      <c r="D108" s="4"/>
      <c r="E108" s="68"/>
      <c r="F108" s="68"/>
      <c r="G108" s="68"/>
      <c r="H108" s="68"/>
      <c r="I108" s="68"/>
      <c r="J108" s="68"/>
      <c r="K108" s="69"/>
      <c r="L108" s="86"/>
      <c r="M108" s="1"/>
      <c r="N108" s="1"/>
      <c r="O108"/>
      <c r="P108"/>
      <c r="Q108" s="1"/>
      <c r="R108"/>
    </row>
    <row r="109" spans="1:18" s="77" customFormat="1" x14ac:dyDescent="0.25">
      <c r="A109" s="4"/>
      <c r="B109" s="49"/>
      <c r="C109" s="49"/>
      <c r="D109" s="4"/>
      <c r="E109" s="68"/>
      <c r="F109" s="68"/>
      <c r="G109" s="68"/>
      <c r="H109" s="68"/>
      <c r="I109" s="68"/>
      <c r="J109" s="68"/>
      <c r="K109" s="69"/>
      <c r="L109" s="86"/>
      <c r="M109" s="1"/>
      <c r="N109" s="1"/>
      <c r="O109"/>
      <c r="P109"/>
      <c r="Q109" s="1"/>
      <c r="R109"/>
    </row>
  </sheetData>
  <mergeCells count="1">
    <mergeCell ref="A103:D103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6"/>
  <sheetViews>
    <sheetView topLeftCell="B1" zoomScale="130" zoomScaleNormal="130" workbookViewId="0">
      <selection activeCell="D4" sqref="D4:J4"/>
    </sheetView>
  </sheetViews>
  <sheetFormatPr defaultRowHeight="15" x14ac:dyDescent="0.25"/>
  <cols>
    <col min="2" max="2" width="13.5703125" customWidth="1"/>
    <col min="3" max="3" width="18.5703125" style="1" customWidth="1"/>
    <col min="4" max="4" width="10.42578125" style="1" customWidth="1"/>
    <col min="5" max="6" width="11.5703125" style="1" bestFit="1" customWidth="1"/>
    <col min="7" max="7" width="27.140625" style="1" customWidth="1"/>
    <col min="8" max="8" width="21" style="1" customWidth="1"/>
    <col min="9" max="9" width="16.85546875" style="1" bestFit="1" customWidth="1"/>
    <col min="10" max="10" width="19.28515625" style="1" customWidth="1"/>
    <col min="12" max="12" width="19.7109375" customWidth="1"/>
  </cols>
  <sheetData>
    <row r="1" spans="1:13" s="15" customFormat="1" ht="21" customHeight="1" x14ac:dyDescent="0.25">
      <c r="A1" s="61" t="s">
        <v>3</v>
      </c>
      <c r="B1" s="61" t="s">
        <v>18</v>
      </c>
      <c r="C1" s="61" t="s">
        <v>9</v>
      </c>
      <c r="D1" s="61" t="s">
        <v>4</v>
      </c>
      <c r="E1" s="61" t="s">
        <v>5</v>
      </c>
      <c r="F1" s="61" t="s">
        <v>6</v>
      </c>
      <c r="G1" s="61" t="s">
        <v>7</v>
      </c>
      <c r="H1" s="61" t="s">
        <v>8</v>
      </c>
      <c r="I1" s="14"/>
      <c r="J1" s="14"/>
      <c r="M1" s="5"/>
    </row>
    <row r="2" spans="1:13" s="15" customFormat="1" ht="60.75" customHeight="1" x14ac:dyDescent="0.25">
      <c r="A2" s="14">
        <v>1</v>
      </c>
      <c r="B2" s="14">
        <v>5</v>
      </c>
      <c r="C2" s="31" t="s">
        <v>46</v>
      </c>
      <c r="D2" s="14">
        <f>244</f>
        <v>244</v>
      </c>
      <c r="E2" s="57">
        <f>'Tower 5'!G246</f>
        <v>119765</v>
      </c>
      <c r="F2" s="58">
        <f>'Tower 5'!H246</f>
        <v>131741.49999999965</v>
      </c>
      <c r="G2" s="59">
        <f>'Tower 5'!J246</f>
        <v>4783997300</v>
      </c>
      <c r="H2" s="59">
        <f>'Tower 5'!K246</f>
        <v>5166717084</v>
      </c>
      <c r="I2" s="14">
        <v>3500</v>
      </c>
      <c r="J2" s="76">
        <f>F2*I2</f>
        <v>461095249.99999875</v>
      </c>
      <c r="L2" s="60"/>
      <c r="M2" s="5"/>
    </row>
    <row r="3" spans="1:13" s="15" customFormat="1" ht="60.75" customHeight="1" x14ac:dyDescent="0.25">
      <c r="A3" s="14">
        <v>2</v>
      </c>
      <c r="B3" s="14">
        <v>9</v>
      </c>
      <c r="C3" s="31" t="s">
        <v>48</v>
      </c>
      <c r="D3" s="14">
        <f>104+23</f>
        <v>127</v>
      </c>
      <c r="E3" s="57">
        <f>'Tower 9'!G129</f>
        <v>193817</v>
      </c>
      <c r="F3" s="58">
        <f>'Tower 9'!H129</f>
        <v>213198.70000000045</v>
      </c>
      <c r="G3" s="59">
        <f>'Tower 9'!J129</f>
        <v>7753866380</v>
      </c>
      <c r="H3" s="59">
        <f>'Tower 9'!K129</f>
        <v>8374175690</v>
      </c>
      <c r="I3" s="14">
        <v>3500</v>
      </c>
      <c r="J3" s="76">
        <f>F3*I3</f>
        <v>746195450.00000155</v>
      </c>
      <c r="L3" s="60"/>
      <c r="M3" s="5"/>
    </row>
    <row r="4" spans="1:13" s="15" customFormat="1" ht="60.75" customHeight="1" x14ac:dyDescent="0.25">
      <c r="A4" s="14">
        <v>3</v>
      </c>
      <c r="B4" s="14">
        <v>10</v>
      </c>
      <c r="C4" s="31" t="s">
        <v>49</v>
      </c>
      <c r="D4" s="14">
        <f>72+52</f>
        <v>124</v>
      </c>
      <c r="E4" s="57">
        <f>'Tower 10'!G126</f>
        <v>193752</v>
      </c>
      <c r="F4" s="58">
        <f>'Tower 10'!H126</f>
        <v>213127.20000000007</v>
      </c>
      <c r="G4" s="59">
        <f>'Tower 10'!J126</f>
        <v>7751203200</v>
      </c>
      <c r="H4" s="59">
        <f>'Tower 10'!K126</f>
        <v>8371299456</v>
      </c>
      <c r="I4" s="14">
        <v>3500</v>
      </c>
      <c r="J4" s="76">
        <f>F4*I4</f>
        <v>745945200.00000024</v>
      </c>
      <c r="L4" s="60"/>
      <c r="M4" s="5"/>
    </row>
    <row r="5" spans="1:13" s="15" customFormat="1" ht="60.75" customHeight="1" x14ac:dyDescent="0.25">
      <c r="A5" s="14">
        <v>4</v>
      </c>
      <c r="B5" s="14">
        <v>1</v>
      </c>
      <c r="C5" s="31" t="s">
        <v>51</v>
      </c>
      <c r="D5" s="14">
        <v>101</v>
      </c>
      <c r="E5" s="57">
        <f>'Tower 1'!G103</f>
        <v>194534</v>
      </c>
      <c r="F5" s="58">
        <f>'Tower 1'!H103</f>
        <v>213987.40000000026</v>
      </c>
      <c r="G5" s="59">
        <f>'Tower 1'!J103</f>
        <v>7782473480</v>
      </c>
      <c r="H5" s="59">
        <f>'Tower 1'!K103</f>
        <v>8405071358</v>
      </c>
      <c r="I5" s="14">
        <v>3500</v>
      </c>
      <c r="J5" s="76">
        <f>F5*I5</f>
        <v>748955900.00000095</v>
      </c>
      <c r="L5" s="60"/>
      <c r="M5" s="5"/>
    </row>
    <row r="6" spans="1:13" s="15" customFormat="1" ht="24.75" customHeight="1" x14ac:dyDescent="0.25">
      <c r="A6" s="105" t="s">
        <v>12</v>
      </c>
      <c r="B6" s="105"/>
      <c r="C6" s="105"/>
      <c r="D6" s="17">
        <f t="shared" ref="D6:H6" si="0">D2+D3+D4+D5</f>
        <v>596</v>
      </c>
      <c r="E6" s="17">
        <f t="shared" si="0"/>
        <v>701868</v>
      </c>
      <c r="F6" s="17">
        <f t="shared" si="0"/>
        <v>772054.8000000004</v>
      </c>
      <c r="G6" s="87">
        <f t="shared" si="0"/>
        <v>28071540360</v>
      </c>
      <c r="H6" s="87">
        <f t="shared" si="0"/>
        <v>30317263588</v>
      </c>
      <c r="I6" s="76"/>
      <c r="J6" s="87">
        <f>J2+J3+J4+J5</f>
        <v>2702191800.0000014</v>
      </c>
      <c r="K6" s="5"/>
      <c r="L6" s="18"/>
      <c r="M6" s="5"/>
    </row>
    <row r="7" spans="1:13" s="15" customFormat="1" x14ac:dyDescent="0.25">
      <c r="G7" s="5"/>
      <c r="H7" s="5"/>
      <c r="I7" s="5"/>
      <c r="J7" s="6"/>
      <c r="K7" s="5"/>
      <c r="L7" s="5"/>
      <c r="M7" s="5"/>
    </row>
    <row r="8" spans="1:13" s="15" customFormat="1" x14ac:dyDescent="0.25">
      <c r="G8" s="5"/>
      <c r="H8" s="5"/>
      <c r="I8" s="5"/>
      <c r="J8" s="5"/>
      <c r="K8" s="5"/>
      <c r="L8" s="5"/>
      <c r="M8" s="5"/>
    </row>
    <row r="9" spans="1:13" s="15" customFormat="1" ht="51" customHeight="1" x14ac:dyDescent="0.25">
      <c r="C9" s="20"/>
      <c r="E9" s="21"/>
      <c r="F9" s="21"/>
      <c r="G9" s="22"/>
      <c r="H9" s="22"/>
      <c r="I9" s="5"/>
      <c r="J9" s="16">
        <f>F9*I9</f>
        <v>0</v>
      </c>
      <c r="K9" s="5"/>
      <c r="L9" s="5"/>
      <c r="M9" s="5"/>
    </row>
    <row r="10" spans="1:13" s="5" customFormat="1" ht="56.25" customHeight="1" x14ac:dyDescent="0.25">
      <c r="A10" s="52"/>
      <c r="B10" s="52"/>
      <c r="C10" s="53"/>
      <c r="D10" s="52"/>
      <c r="E10" s="54"/>
      <c r="F10" s="54"/>
      <c r="G10" s="26"/>
      <c r="H10" s="26"/>
      <c r="J10" s="16">
        <f>F10*I10</f>
        <v>0</v>
      </c>
    </row>
    <row r="11" spans="1:13" s="15" customFormat="1" ht="15.75" x14ac:dyDescent="0.25">
      <c r="A11" s="106"/>
      <c r="B11" s="106"/>
      <c r="C11" s="106"/>
      <c r="D11" s="27"/>
      <c r="E11" s="28"/>
      <c r="F11" s="28"/>
      <c r="G11" s="29"/>
      <c r="H11" s="29"/>
      <c r="I11" s="5"/>
      <c r="J11" s="19">
        <f>SUM(J9:J10)</f>
        <v>0</v>
      </c>
      <c r="K11" s="5"/>
      <c r="L11" s="5"/>
      <c r="M11" s="5"/>
    </row>
    <row r="12" spans="1:13" s="15" customForma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3" s="15" customFormat="1" x14ac:dyDescent="0.25">
      <c r="G13" s="5"/>
      <c r="H13" s="5"/>
      <c r="I13" s="5"/>
      <c r="J13" s="5"/>
    </row>
    <row r="14" spans="1:13" s="15" customFormat="1" ht="16.5" x14ac:dyDescent="0.25">
      <c r="C14" s="20"/>
      <c r="E14" s="21"/>
      <c r="F14" s="21"/>
      <c r="G14" s="22"/>
      <c r="H14" s="22"/>
      <c r="I14" s="5"/>
      <c r="J14" s="23"/>
    </row>
    <row r="15" spans="1:13" s="5" customFormat="1" ht="16.5" x14ac:dyDescent="0.25">
      <c r="C15" s="24"/>
      <c r="E15" s="25"/>
      <c r="F15" s="25"/>
      <c r="G15" s="26"/>
      <c r="H15" s="26"/>
      <c r="J15" s="23"/>
    </row>
    <row r="16" spans="1:13" s="15" customFormat="1" ht="15.75" x14ac:dyDescent="0.25">
      <c r="A16" s="106"/>
      <c r="B16" s="106"/>
      <c r="C16" s="106"/>
      <c r="D16" s="27"/>
      <c r="E16" s="28"/>
      <c r="F16" s="28"/>
      <c r="G16" s="29"/>
      <c r="H16" s="29"/>
      <c r="I16" s="5"/>
      <c r="J16" s="30"/>
    </row>
  </sheetData>
  <mergeCells count="3">
    <mergeCell ref="A6:C6"/>
    <mergeCell ref="A11:C11"/>
    <mergeCell ref="A16:C16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398FBA-0B15-44AF-A107-08E97B586124}">
  <dimension ref="B9:Z117"/>
  <sheetViews>
    <sheetView topLeftCell="A79" zoomScaleNormal="100" workbookViewId="0">
      <selection activeCell="Q28" sqref="Q28"/>
    </sheetView>
  </sheetViews>
  <sheetFormatPr defaultRowHeight="16.5" x14ac:dyDescent="0.3"/>
  <cols>
    <col min="1" max="5" width="9.140625" style="33"/>
    <col min="6" max="6" width="6.140625" style="33" bestFit="1" customWidth="1"/>
    <col min="7" max="16384" width="9.140625" style="33"/>
  </cols>
  <sheetData>
    <row r="9" spans="20:21" x14ac:dyDescent="0.3">
      <c r="T9" s="39"/>
    </row>
    <row r="10" spans="20:21" x14ac:dyDescent="0.3">
      <c r="T10" s="39"/>
    </row>
    <row r="11" spans="20:21" x14ac:dyDescent="0.3">
      <c r="T11" s="39"/>
    </row>
    <row r="12" spans="20:21" x14ac:dyDescent="0.3">
      <c r="T12" s="39"/>
    </row>
    <row r="13" spans="20:21" x14ac:dyDescent="0.3">
      <c r="U13" s="41"/>
    </row>
    <row r="25" spans="13:16" x14ac:dyDescent="0.3">
      <c r="M25" s="33" t="s">
        <v>30</v>
      </c>
      <c r="N25" s="33">
        <v>181.73</v>
      </c>
      <c r="O25" s="39">
        <f>N25*10.764</f>
        <v>1956.1417199999999</v>
      </c>
      <c r="P25" s="33">
        <v>23</v>
      </c>
    </row>
    <row r="26" spans="13:16" x14ac:dyDescent="0.3">
      <c r="M26" s="33" t="s">
        <v>11</v>
      </c>
      <c r="N26" s="33">
        <v>114.47</v>
      </c>
      <c r="O26" s="39">
        <f t="shared" ref="O26:O28" si="0">N26*10.764</f>
        <v>1232.15508</v>
      </c>
      <c r="P26" s="33">
        <v>52</v>
      </c>
    </row>
    <row r="27" spans="13:16" x14ac:dyDescent="0.3">
      <c r="M27" s="33" t="s">
        <v>11</v>
      </c>
      <c r="N27" s="33">
        <v>123.9</v>
      </c>
      <c r="O27" s="39">
        <f t="shared" si="0"/>
        <v>1333.6596</v>
      </c>
      <c r="P27" s="33">
        <v>26</v>
      </c>
    </row>
    <row r="28" spans="13:16" x14ac:dyDescent="0.3">
      <c r="M28" s="33" t="s">
        <v>11</v>
      </c>
      <c r="N28" s="33">
        <v>123.48</v>
      </c>
      <c r="O28" s="39">
        <f t="shared" si="0"/>
        <v>1329.1387199999999</v>
      </c>
      <c r="P28" s="33">
        <v>26</v>
      </c>
    </row>
    <row r="29" spans="13:16" x14ac:dyDescent="0.3">
      <c r="P29" s="41">
        <f>SUM(P25:P28)</f>
        <v>127</v>
      </c>
    </row>
    <row r="46" spans="2:18" ht="18.75" x14ac:dyDescent="0.3">
      <c r="B46" s="32"/>
    </row>
    <row r="48" spans="2:18" x14ac:dyDescent="0.3">
      <c r="N48" s="34"/>
      <c r="O48" s="34"/>
      <c r="P48" s="34"/>
      <c r="Q48" s="34"/>
      <c r="R48" s="34"/>
    </row>
    <row r="49" spans="5:26" x14ac:dyDescent="0.3">
      <c r="N49" s="35"/>
      <c r="O49" s="35"/>
      <c r="P49" s="35"/>
      <c r="Q49" s="36"/>
      <c r="R49" s="35"/>
    </row>
    <row r="50" spans="5:26" x14ac:dyDescent="0.3">
      <c r="N50" s="35"/>
      <c r="O50" s="35"/>
      <c r="P50" s="35"/>
      <c r="Q50" s="36"/>
      <c r="R50" s="35"/>
    </row>
    <row r="51" spans="5:26" x14ac:dyDescent="0.3">
      <c r="N51" s="35"/>
      <c r="O51" s="35"/>
      <c r="P51" s="35"/>
      <c r="Q51" s="36"/>
      <c r="R51" s="35"/>
      <c r="X51" s="34"/>
      <c r="Y51" s="34"/>
      <c r="Z51" s="34"/>
    </row>
    <row r="52" spans="5:26" x14ac:dyDescent="0.3">
      <c r="N52" s="35"/>
      <c r="O52" s="35"/>
      <c r="P52" s="35"/>
      <c r="Q52" s="36"/>
      <c r="R52" s="35"/>
      <c r="X52" s="37"/>
      <c r="Y52" s="37"/>
      <c r="Z52" s="37"/>
    </row>
    <row r="53" spans="5:26" x14ac:dyDescent="0.3">
      <c r="N53" s="35"/>
      <c r="O53" s="35"/>
      <c r="P53" s="35"/>
      <c r="Q53" s="36"/>
      <c r="R53" s="35"/>
      <c r="X53" s="37"/>
      <c r="Y53" s="37"/>
      <c r="Z53" s="37"/>
    </row>
    <row r="54" spans="5:26" x14ac:dyDescent="0.3">
      <c r="N54" s="35"/>
      <c r="O54" s="35"/>
      <c r="P54" s="35"/>
      <c r="Q54" s="36"/>
      <c r="R54" s="35"/>
      <c r="X54" s="37"/>
      <c r="Y54" s="37"/>
      <c r="Z54" s="37"/>
    </row>
    <row r="55" spans="5:26" x14ac:dyDescent="0.3">
      <c r="N55" s="35"/>
      <c r="O55" s="35"/>
      <c r="P55" s="35"/>
      <c r="Q55" s="36"/>
      <c r="R55" s="35"/>
      <c r="X55" s="38"/>
      <c r="Y55" s="38"/>
      <c r="Z55" s="38"/>
    </row>
    <row r="56" spans="5:26" x14ac:dyDescent="0.3">
      <c r="N56" s="35"/>
      <c r="O56" s="35"/>
      <c r="P56" s="35"/>
      <c r="Q56" s="36"/>
      <c r="R56" s="35"/>
      <c r="X56" s="38"/>
      <c r="Y56" s="38"/>
      <c r="Z56" s="38"/>
    </row>
    <row r="57" spans="5:26" x14ac:dyDescent="0.3">
      <c r="N57" s="35"/>
      <c r="O57" s="35"/>
      <c r="P57" s="35"/>
      <c r="Q57" s="36"/>
      <c r="R57" s="35"/>
      <c r="X57" s="38"/>
      <c r="Y57" s="38"/>
      <c r="Z57" s="38"/>
    </row>
    <row r="58" spans="5:26" x14ac:dyDescent="0.3">
      <c r="N58" s="35"/>
      <c r="O58" s="35"/>
      <c r="P58" s="35"/>
      <c r="Q58" s="36"/>
      <c r="R58" s="35"/>
      <c r="X58" s="38"/>
      <c r="Y58" s="38"/>
      <c r="Z58" s="38"/>
    </row>
    <row r="59" spans="5:26" x14ac:dyDescent="0.3">
      <c r="N59" s="35"/>
      <c r="O59" s="35"/>
      <c r="P59" s="35"/>
      <c r="Q59" s="36"/>
      <c r="R59" s="35"/>
      <c r="X59" s="37"/>
      <c r="Y59" s="37"/>
      <c r="Z59" s="37"/>
    </row>
    <row r="60" spans="5:26" x14ac:dyDescent="0.3">
      <c r="N60" s="35"/>
      <c r="O60" s="35"/>
      <c r="P60" s="35"/>
      <c r="Q60" s="36"/>
      <c r="R60" s="35"/>
      <c r="X60" s="37"/>
      <c r="Y60" s="37"/>
      <c r="Z60" s="37"/>
    </row>
    <row r="61" spans="5:26" x14ac:dyDescent="0.3">
      <c r="R61" s="40"/>
    </row>
    <row r="63" spans="5:26" x14ac:dyDescent="0.3">
      <c r="E63" s="34"/>
      <c r="F63" s="34"/>
      <c r="G63" s="34"/>
      <c r="H63" s="34"/>
      <c r="I63" s="34"/>
    </row>
    <row r="64" spans="5:26" x14ac:dyDescent="0.3">
      <c r="E64" s="35"/>
      <c r="F64" s="35"/>
      <c r="G64" s="35"/>
      <c r="H64" s="44"/>
      <c r="I64" s="35"/>
    </row>
    <row r="65" spans="2:26" x14ac:dyDescent="0.3">
      <c r="E65" s="35"/>
      <c r="F65" s="35"/>
      <c r="G65" s="35"/>
      <c r="H65" s="44"/>
      <c r="I65" s="35"/>
    </row>
    <row r="66" spans="2:26" x14ac:dyDescent="0.3">
      <c r="E66" s="35"/>
      <c r="F66" s="35"/>
      <c r="G66" s="35"/>
      <c r="H66" s="44"/>
      <c r="I66" s="35"/>
    </row>
    <row r="67" spans="2:26" x14ac:dyDescent="0.3">
      <c r="E67" s="44"/>
      <c r="F67" s="44"/>
      <c r="G67" s="44"/>
      <c r="H67" s="44"/>
      <c r="I67" s="40"/>
    </row>
    <row r="69" spans="2:26" ht="18.75" x14ac:dyDescent="0.3">
      <c r="B69" s="32"/>
    </row>
    <row r="75" spans="2:26" x14ac:dyDescent="0.3">
      <c r="X75" s="34"/>
      <c r="Y75" s="34"/>
      <c r="Z75" s="34"/>
    </row>
    <row r="76" spans="2:26" x14ac:dyDescent="0.3">
      <c r="X76" s="42"/>
      <c r="Y76" s="42"/>
      <c r="Z76" s="42"/>
    </row>
    <row r="77" spans="2:26" x14ac:dyDescent="0.3">
      <c r="X77" s="42"/>
      <c r="Y77" s="42"/>
      <c r="Z77" s="42"/>
    </row>
    <row r="78" spans="2:26" x14ac:dyDescent="0.3">
      <c r="X78" s="42"/>
      <c r="Y78" s="42"/>
      <c r="Z78" s="42"/>
    </row>
    <row r="79" spans="2:26" x14ac:dyDescent="0.3">
      <c r="X79" s="42"/>
      <c r="Y79" s="42"/>
      <c r="Z79" s="42"/>
    </row>
    <row r="80" spans="2:26" x14ac:dyDescent="0.3">
      <c r="X80" s="42"/>
      <c r="Y80" s="42"/>
      <c r="Z80" s="42"/>
    </row>
    <row r="81" spans="24:26" x14ac:dyDescent="0.3">
      <c r="X81" s="42"/>
      <c r="Y81" s="42"/>
      <c r="Z81" s="42"/>
    </row>
    <row r="82" spans="24:26" x14ac:dyDescent="0.3">
      <c r="X82" s="42"/>
      <c r="Y82" s="42"/>
      <c r="Z82" s="42"/>
    </row>
    <row r="83" spans="24:26" x14ac:dyDescent="0.3">
      <c r="X83" s="38"/>
      <c r="Y83" s="38"/>
      <c r="Z83" s="38"/>
    </row>
    <row r="84" spans="24:26" x14ac:dyDescent="0.3">
      <c r="X84" s="37"/>
      <c r="Y84" s="37"/>
      <c r="Z84" s="37"/>
    </row>
    <row r="100" spans="2:26" x14ac:dyDescent="0.3">
      <c r="Q100" s="33" t="s">
        <v>11</v>
      </c>
      <c r="R100" s="33">
        <v>122.18</v>
      </c>
      <c r="S100" s="39">
        <f>R100*10.764</f>
        <v>1315.14552</v>
      </c>
      <c r="T100" s="33">
        <v>26</v>
      </c>
      <c r="V100" s="33">
        <f>26+46</f>
        <v>72</v>
      </c>
    </row>
    <row r="101" spans="2:26" x14ac:dyDescent="0.3">
      <c r="Q101" s="33" t="s">
        <v>30</v>
      </c>
      <c r="R101" s="33">
        <v>168.23</v>
      </c>
      <c r="S101" s="39">
        <f t="shared" ref="S101:S103" si="1">R101*10.764</f>
        <v>1810.8277199999998</v>
      </c>
      <c r="T101" s="33">
        <v>26</v>
      </c>
      <c r="V101" s="33">
        <f>26+26</f>
        <v>52</v>
      </c>
    </row>
    <row r="102" spans="2:26" ht="18.75" x14ac:dyDescent="0.3">
      <c r="B102" s="32"/>
      <c r="Q102" s="33" t="s">
        <v>11</v>
      </c>
      <c r="R102" s="33">
        <v>88.23</v>
      </c>
      <c r="S102" s="39">
        <f t="shared" si="1"/>
        <v>949.70771999999999</v>
      </c>
      <c r="T102" s="33">
        <v>46</v>
      </c>
    </row>
    <row r="103" spans="2:26" x14ac:dyDescent="0.3">
      <c r="Q103" s="33" t="s">
        <v>30</v>
      </c>
      <c r="R103" s="33">
        <v>181.25</v>
      </c>
      <c r="S103" s="39">
        <f t="shared" si="1"/>
        <v>1950.9749999999999</v>
      </c>
      <c r="T103" s="33">
        <v>26</v>
      </c>
    </row>
    <row r="104" spans="2:26" x14ac:dyDescent="0.3">
      <c r="S104" s="39"/>
      <c r="T104" s="41">
        <f>SUM(T100:T103)</f>
        <v>124</v>
      </c>
    </row>
    <row r="105" spans="2:26" x14ac:dyDescent="0.3">
      <c r="F105" s="45"/>
      <c r="G105" s="45"/>
      <c r="H105" s="45"/>
      <c r="I105" s="36"/>
      <c r="J105" s="45"/>
    </row>
    <row r="106" spans="2:26" x14ac:dyDescent="0.3">
      <c r="F106" s="45"/>
      <c r="G106" s="45"/>
      <c r="H106" s="45"/>
      <c r="I106" s="36"/>
      <c r="J106" s="45"/>
      <c r="X106" s="34"/>
      <c r="Y106" s="34"/>
      <c r="Z106" s="34"/>
    </row>
    <row r="107" spans="2:26" x14ac:dyDescent="0.3">
      <c r="F107" s="45"/>
      <c r="G107" s="45"/>
      <c r="H107" s="45"/>
      <c r="I107" s="36"/>
      <c r="J107" s="45"/>
      <c r="X107" s="35"/>
      <c r="Y107" s="35"/>
      <c r="Z107" s="35"/>
    </row>
    <row r="108" spans="2:26" x14ac:dyDescent="0.3">
      <c r="F108" s="45"/>
      <c r="G108" s="45"/>
      <c r="H108" s="45"/>
      <c r="I108" s="36"/>
      <c r="J108" s="45"/>
      <c r="X108" s="35"/>
      <c r="Y108" s="35"/>
      <c r="Z108" s="35"/>
    </row>
    <row r="109" spans="2:26" x14ac:dyDescent="0.3">
      <c r="F109" s="45"/>
      <c r="G109" s="45"/>
      <c r="H109" s="45"/>
      <c r="I109" s="36"/>
      <c r="J109" s="45"/>
      <c r="K109" s="43"/>
      <c r="X109" s="35"/>
      <c r="Y109" s="35"/>
      <c r="Z109" s="35"/>
    </row>
    <row r="110" spans="2:26" x14ac:dyDescent="0.3">
      <c r="F110" s="45"/>
      <c r="G110" s="45"/>
      <c r="H110" s="45"/>
      <c r="I110" s="36"/>
      <c r="J110" s="45"/>
      <c r="X110" s="35"/>
      <c r="Y110" s="35"/>
      <c r="Z110" s="35"/>
    </row>
    <row r="111" spans="2:26" x14ac:dyDescent="0.3">
      <c r="F111" s="45"/>
      <c r="G111" s="45"/>
      <c r="H111" s="45"/>
      <c r="I111" s="36"/>
      <c r="J111" s="45"/>
      <c r="X111" s="3"/>
      <c r="Y111" s="3"/>
      <c r="Z111" s="3"/>
    </row>
    <row r="112" spans="2:26" x14ac:dyDescent="0.3">
      <c r="F112" s="45"/>
      <c r="G112" s="45"/>
      <c r="H112" s="45"/>
      <c r="I112" s="36"/>
      <c r="J112" s="45"/>
    </row>
    <row r="113" spans="6:10" x14ac:dyDescent="0.3">
      <c r="F113" s="45"/>
      <c r="G113" s="45"/>
      <c r="H113" s="45"/>
      <c r="I113" s="36"/>
      <c r="J113" s="45"/>
    </row>
    <row r="114" spans="6:10" x14ac:dyDescent="0.3">
      <c r="F114" s="45"/>
      <c r="G114" s="45"/>
      <c r="H114" s="45"/>
      <c r="I114" s="36"/>
      <c r="J114" s="45"/>
    </row>
    <row r="115" spans="6:10" x14ac:dyDescent="0.3">
      <c r="F115" s="45"/>
      <c r="G115" s="45"/>
      <c r="H115" s="45"/>
      <c r="I115" s="36"/>
      <c r="J115" s="45"/>
    </row>
    <row r="116" spans="6:10" x14ac:dyDescent="0.3">
      <c r="F116" s="45"/>
      <c r="G116" s="45"/>
      <c r="H116" s="45"/>
      <c r="I116" s="36"/>
      <c r="J116" s="45"/>
    </row>
    <row r="117" spans="6:10" x14ac:dyDescent="0.3">
      <c r="F117" s="44"/>
      <c r="G117" s="44"/>
      <c r="H117" s="44"/>
      <c r="I117" s="44"/>
      <c r="J117" s="40"/>
    </row>
  </sheetData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103"/>
  <sheetViews>
    <sheetView topLeftCell="A82" zoomScale="130" zoomScaleNormal="130" workbookViewId="0">
      <selection activeCell="C95" sqref="C95"/>
    </sheetView>
  </sheetViews>
  <sheetFormatPr defaultRowHeight="15" x14ac:dyDescent="0.25"/>
  <cols>
    <col min="1" max="15" width="9.140625" style="50"/>
    <col min="16" max="16384" width="9.140625" style="51"/>
  </cols>
  <sheetData>
    <row r="1" spans="1:5" x14ac:dyDescent="0.25">
      <c r="A1" s="78" t="s">
        <v>19</v>
      </c>
    </row>
    <row r="3" spans="1:5" x14ac:dyDescent="0.25">
      <c r="A3" s="78" t="s">
        <v>20</v>
      </c>
    </row>
    <row r="4" spans="1:5" x14ac:dyDescent="0.25">
      <c r="A4" s="50" t="s">
        <v>21</v>
      </c>
      <c r="B4" s="50">
        <v>1</v>
      </c>
      <c r="C4" s="50" t="s">
        <v>13</v>
      </c>
      <c r="D4" s="50">
        <v>69.040000000000006</v>
      </c>
      <c r="E4" s="80">
        <f>D4*10.764</f>
        <v>743.14656000000002</v>
      </c>
    </row>
    <row r="5" spans="1:5" x14ac:dyDescent="0.25">
      <c r="B5" s="50">
        <v>2</v>
      </c>
      <c r="C5" s="50" t="s">
        <v>13</v>
      </c>
      <c r="D5" s="50">
        <v>69.040000000000006</v>
      </c>
      <c r="E5" s="80">
        <f t="shared" ref="E5:E13" si="0">D5*10.764</f>
        <v>743.14656000000002</v>
      </c>
    </row>
    <row r="6" spans="1:5" x14ac:dyDescent="0.25">
      <c r="B6" s="50">
        <v>3</v>
      </c>
      <c r="C6" s="50" t="s">
        <v>22</v>
      </c>
      <c r="D6" s="50">
        <v>35.479999999999997</v>
      </c>
      <c r="E6" s="80">
        <f t="shared" si="0"/>
        <v>381.90671999999995</v>
      </c>
    </row>
    <row r="7" spans="1:5" x14ac:dyDescent="0.25">
      <c r="B7" s="50">
        <v>4</v>
      </c>
      <c r="C7" s="50" t="s">
        <v>23</v>
      </c>
      <c r="D7" s="50">
        <v>36.51</v>
      </c>
      <c r="E7" s="80">
        <f t="shared" si="0"/>
        <v>392.99363999999997</v>
      </c>
    </row>
    <row r="8" spans="1:5" x14ac:dyDescent="0.25">
      <c r="B8" s="50">
        <v>5</v>
      </c>
      <c r="C8" s="50" t="s">
        <v>22</v>
      </c>
      <c r="D8" s="50">
        <v>35.479999999999997</v>
      </c>
      <c r="E8" s="80">
        <f t="shared" si="0"/>
        <v>381.90671999999995</v>
      </c>
    </row>
    <row r="9" spans="1:5" x14ac:dyDescent="0.25">
      <c r="B9" s="50">
        <v>6</v>
      </c>
      <c r="C9" s="50" t="s">
        <v>23</v>
      </c>
      <c r="D9" s="50">
        <v>36.51</v>
      </c>
      <c r="E9" s="80">
        <f t="shared" si="0"/>
        <v>392.99363999999997</v>
      </c>
    </row>
    <row r="10" spans="1:5" x14ac:dyDescent="0.25">
      <c r="B10" s="50">
        <v>7</v>
      </c>
      <c r="C10" s="50" t="s">
        <v>23</v>
      </c>
      <c r="D10" s="50">
        <v>36.51</v>
      </c>
      <c r="E10" s="80">
        <f t="shared" si="0"/>
        <v>392.99363999999997</v>
      </c>
    </row>
    <row r="11" spans="1:5" x14ac:dyDescent="0.25">
      <c r="B11" s="50">
        <v>8</v>
      </c>
      <c r="C11" s="50" t="s">
        <v>22</v>
      </c>
      <c r="D11" s="50">
        <v>35.479999999999997</v>
      </c>
      <c r="E11" s="80">
        <f t="shared" si="0"/>
        <v>381.90671999999995</v>
      </c>
    </row>
    <row r="12" spans="1:5" x14ac:dyDescent="0.25">
      <c r="B12" s="50">
        <v>9</v>
      </c>
      <c r="C12" s="50" t="s">
        <v>22</v>
      </c>
      <c r="D12" s="50">
        <v>35.479999999999997</v>
      </c>
      <c r="E12" s="80">
        <f t="shared" si="0"/>
        <v>381.90671999999995</v>
      </c>
    </row>
    <row r="13" spans="1:5" x14ac:dyDescent="0.25">
      <c r="B13" s="50">
        <v>10</v>
      </c>
      <c r="C13" s="79" t="s">
        <v>23</v>
      </c>
      <c r="D13" s="50">
        <v>36.51</v>
      </c>
      <c r="E13" s="80">
        <f t="shared" si="0"/>
        <v>392.99363999999997</v>
      </c>
    </row>
    <row r="15" spans="1:5" x14ac:dyDescent="0.25">
      <c r="A15" s="107" t="s">
        <v>24</v>
      </c>
      <c r="B15" s="107"/>
      <c r="C15" s="107"/>
    </row>
    <row r="16" spans="1:5" x14ac:dyDescent="0.25">
      <c r="A16" s="50" t="s">
        <v>21</v>
      </c>
      <c r="B16" s="50">
        <v>1</v>
      </c>
      <c r="C16" s="50" t="s">
        <v>13</v>
      </c>
      <c r="D16" s="50">
        <v>69.040000000000006</v>
      </c>
      <c r="E16" s="80">
        <f t="shared" ref="E16:E25" si="1">D16*10.764</f>
        <v>743.14656000000002</v>
      </c>
    </row>
    <row r="17" spans="1:9" x14ac:dyDescent="0.25">
      <c r="B17" s="50">
        <v>2</v>
      </c>
      <c r="C17" s="50" t="s">
        <v>13</v>
      </c>
      <c r="D17" s="50">
        <v>69.040000000000006</v>
      </c>
      <c r="E17" s="80">
        <f t="shared" si="1"/>
        <v>743.14656000000002</v>
      </c>
    </row>
    <row r="18" spans="1:9" x14ac:dyDescent="0.25">
      <c r="B18" s="50">
        <v>3</v>
      </c>
      <c r="C18" s="50" t="s">
        <v>22</v>
      </c>
      <c r="D18" s="50">
        <v>35.479999999999997</v>
      </c>
      <c r="E18" s="80">
        <f t="shared" si="1"/>
        <v>381.90671999999995</v>
      </c>
    </row>
    <row r="19" spans="1:9" x14ac:dyDescent="0.25">
      <c r="B19" s="50">
        <v>4</v>
      </c>
      <c r="C19" s="50" t="s">
        <v>23</v>
      </c>
      <c r="D19" s="50">
        <v>36.51</v>
      </c>
      <c r="E19" s="80">
        <f t="shared" si="1"/>
        <v>392.99363999999997</v>
      </c>
    </row>
    <row r="20" spans="1:9" x14ac:dyDescent="0.25">
      <c r="B20" s="50">
        <v>5</v>
      </c>
      <c r="C20" s="50" t="s">
        <v>22</v>
      </c>
      <c r="D20" s="50">
        <v>35.479999999999997</v>
      </c>
      <c r="E20" s="80">
        <f t="shared" si="1"/>
        <v>381.90671999999995</v>
      </c>
    </row>
    <row r="21" spans="1:9" x14ac:dyDescent="0.25">
      <c r="B21" s="50">
        <v>6</v>
      </c>
      <c r="C21" s="50" t="s">
        <v>23</v>
      </c>
      <c r="D21" s="50">
        <v>36.51</v>
      </c>
      <c r="E21" s="80">
        <f t="shared" si="1"/>
        <v>392.99363999999997</v>
      </c>
    </row>
    <row r="22" spans="1:9" x14ac:dyDescent="0.25">
      <c r="B22" s="50">
        <v>7</v>
      </c>
      <c r="C22" s="50" t="s">
        <v>23</v>
      </c>
      <c r="D22" s="50">
        <v>36.51</v>
      </c>
      <c r="E22" s="80">
        <f t="shared" si="1"/>
        <v>392.99363999999997</v>
      </c>
    </row>
    <row r="23" spans="1:9" x14ac:dyDescent="0.25">
      <c r="B23" s="50">
        <v>8</v>
      </c>
      <c r="C23" s="50" t="s">
        <v>22</v>
      </c>
      <c r="D23" s="50">
        <v>35.479999999999997</v>
      </c>
      <c r="E23" s="80">
        <f t="shared" si="1"/>
        <v>381.90671999999995</v>
      </c>
    </row>
    <row r="24" spans="1:9" x14ac:dyDescent="0.25">
      <c r="B24" s="50">
        <v>9</v>
      </c>
      <c r="C24" s="50" t="s">
        <v>22</v>
      </c>
      <c r="D24" s="50">
        <v>35.479999999999997</v>
      </c>
      <c r="E24" s="80">
        <f t="shared" si="1"/>
        <v>381.90671999999995</v>
      </c>
      <c r="I24" s="50">
        <f>35.52*10.764</f>
        <v>382.33728000000002</v>
      </c>
    </row>
    <row r="25" spans="1:9" x14ac:dyDescent="0.25">
      <c r="B25" s="50">
        <v>10</v>
      </c>
      <c r="C25" s="79" t="s">
        <v>23</v>
      </c>
      <c r="D25" s="50">
        <v>36.51</v>
      </c>
      <c r="E25" s="80">
        <f t="shared" si="1"/>
        <v>392.99363999999997</v>
      </c>
      <c r="I25" s="50">
        <f>36.55*10.764</f>
        <v>393.42419999999993</v>
      </c>
    </row>
    <row r="27" spans="1:9" x14ac:dyDescent="0.25">
      <c r="A27" s="107" t="s">
        <v>25</v>
      </c>
      <c r="B27" s="107"/>
      <c r="C27" s="107"/>
    </row>
    <row r="28" spans="1:9" x14ac:dyDescent="0.25">
      <c r="A28" s="79" t="s">
        <v>26</v>
      </c>
      <c r="B28" s="79">
        <v>1</v>
      </c>
      <c r="C28" s="79" t="s">
        <v>16</v>
      </c>
      <c r="D28" s="79">
        <v>0</v>
      </c>
      <c r="E28" s="80">
        <f t="shared" ref="E28:E37" si="2">D28*10.764</f>
        <v>0</v>
      </c>
    </row>
    <row r="29" spans="1:9" x14ac:dyDescent="0.25">
      <c r="A29" s="79"/>
      <c r="B29" s="79">
        <v>2</v>
      </c>
      <c r="C29" s="79" t="s">
        <v>16</v>
      </c>
      <c r="D29" s="79">
        <v>0</v>
      </c>
      <c r="E29" s="80">
        <f t="shared" si="2"/>
        <v>0</v>
      </c>
    </row>
    <row r="30" spans="1:9" x14ac:dyDescent="0.25">
      <c r="A30" s="79"/>
      <c r="B30" s="79">
        <v>3</v>
      </c>
      <c r="C30" s="79" t="s">
        <v>22</v>
      </c>
      <c r="D30" s="79">
        <v>35.479999999999997</v>
      </c>
      <c r="E30" s="80">
        <f t="shared" si="2"/>
        <v>381.90671999999995</v>
      </c>
    </row>
    <row r="31" spans="1:9" x14ac:dyDescent="0.25">
      <c r="A31" s="79"/>
      <c r="B31" s="79">
        <v>4</v>
      </c>
      <c r="C31" s="79" t="s">
        <v>23</v>
      </c>
      <c r="D31" s="79">
        <v>36.51</v>
      </c>
      <c r="E31" s="80">
        <f t="shared" si="2"/>
        <v>392.99363999999997</v>
      </c>
    </row>
    <row r="32" spans="1:9" x14ac:dyDescent="0.25">
      <c r="A32" s="79"/>
      <c r="B32" s="79">
        <v>5</v>
      </c>
      <c r="C32" s="79" t="s">
        <v>22</v>
      </c>
      <c r="D32" s="79">
        <v>35.479999999999997</v>
      </c>
      <c r="E32" s="80">
        <f t="shared" si="2"/>
        <v>381.90671999999995</v>
      </c>
    </row>
    <row r="33" spans="1:5" x14ac:dyDescent="0.25">
      <c r="A33" s="79"/>
      <c r="B33" s="79">
        <v>6</v>
      </c>
      <c r="C33" s="79" t="s">
        <v>23</v>
      </c>
      <c r="D33" s="79">
        <v>36.51</v>
      </c>
      <c r="E33" s="80">
        <f t="shared" si="2"/>
        <v>392.99363999999997</v>
      </c>
    </row>
    <row r="34" spans="1:5" x14ac:dyDescent="0.25">
      <c r="A34" s="79"/>
      <c r="B34" s="79">
        <v>7</v>
      </c>
      <c r="C34" s="79" t="s">
        <v>23</v>
      </c>
      <c r="D34" s="79">
        <v>36.51</v>
      </c>
      <c r="E34" s="80">
        <f t="shared" si="2"/>
        <v>392.99363999999997</v>
      </c>
    </row>
    <row r="35" spans="1:5" x14ac:dyDescent="0.25">
      <c r="A35" s="79"/>
      <c r="B35" s="79">
        <v>8</v>
      </c>
      <c r="C35" s="79" t="s">
        <v>22</v>
      </c>
      <c r="D35" s="79">
        <v>35.479999999999997</v>
      </c>
      <c r="E35" s="80">
        <f t="shared" si="2"/>
        <v>381.90671999999995</v>
      </c>
    </row>
    <row r="36" spans="1:5" x14ac:dyDescent="0.25">
      <c r="A36" s="79"/>
      <c r="B36" s="79">
        <v>9</v>
      </c>
      <c r="C36" s="79" t="s">
        <v>22</v>
      </c>
      <c r="D36" s="79">
        <v>35.479999999999997</v>
      </c>
      <c r="E36" s="80">
        <f t="shared" si="2"/>
        <v>381.90671999999995</v>
      </c>
    </row>
    <row r="37" spans="1:5" x14ac:dyDescent="0.25">
      <c r="A37" s="79"/>
      <c r="B37" s="79">
        <v>10</v>
      </c>
      <c r="C37" s="79" t="s">
        <v>23</v>
      </c>
      <c r="D37" s="79">
        <v>36.51</v>
      </c>
      <c r="E37" s="80">
        <f t="shared" si="2"/>
        <v>392.99363999999997</v>
      </c>
    </row>
    <row r="40" spans="1:5" x14ac:dyDescent="0.25">
      <c r="A40" s="78" t="s">
        <v>27</v>
      </c>
    </row>
    <row r="41" spans="1:5" x14ac:dyDescent="0.25">
      <c r="A41" s="108" t="s">
        <v>28</v>
      </c>
      <c r="B41" s="108"/>
      <c r="C41" s="108"/>
    </row>
    <row r="42" spans="1:5" x14ac:dyDescent="0.25">
      <c r="A42" s="50" t="s">
        <v>29</v>
      </c>
      <c r="B42" s="50">
        <v>1</v>
      </c>
      <c r="C42" s="50" t="s">
        <v>30</v>
      </c>
      <c r="D42" s="50">
        <v>181.73</v>
      </c>
      <c r="E42" s="80">
        <f t="shared" ref="E42:E46" si="3">D42*10.764</f>
        <v>1956.1417199999999</v>
      </c>
    </row>
    <row r="43" spans="1:5" x14ac:dyDescent="0.25">
      <c r="B43" s="50">
        <v>2</v>
      </c>
      <c r="C43" s="50" t="s">
        <v>11</v>
      </c>
      <c r="D43" s="50">
        <v>114.47</v>
      </c>
      <c r="E43" s="80">
        <f t="shared" si="3"/>
        <v>1232.15508</v>
      </c>
    </row>
    <row r="44" spans="1:5" x14ac:dyDescent="0.25">
      <c r="B44" s="50">
        <v>3</v>
      </c>
      <c r="C44" s="50" t="s">
        <v>11</v>
      </c>
      <c r="D44" s="50">
        <v>114.47</v>
      </c>
      <c r="E44" s="80">
        <f t="shared" si="3"/>
        <v>1232.15508</v>
      </c>
    </row>
    <row r="45" spans="1:5" x14ac:dyDescent="0.25">
      <c r="B45" s="50">
        <v>4</v>
      </c>
      <c r="C45" s="50" t="s">
        <v>11</v>
      </c>
      <c r="D45" s="50">
        <v>123.9</v>
      </c>
      <c r="E45" s="80">
        <f t="shared" si="3"/>
        <v>1333.6596</v>
      </c>
    </row>
    <row r="46" spans="1:5" x14ac:dyDescent="0.25">
      <c r="B46" s="50">
        <v>5</v>
      </c>
      <c r="C46" s="79" t="s">
        <v>11</v>
      </c>
      <c r="D46" s="50">
        <v>123.48</v>
      </c>
      <c r="E46" s="80">
        <f t="shared" si="3"/>
        <v>1329.1387199999999</v>
      </c>
    </row>
    <row r="48" spans="1:5" x14ac:dyDescent="0.25">
      <c r="A48" s="107" t="s">
        <v>31</v>
      </c>
      <c r="B48" s="107"/>
      <c r="C48" s="107"/>
    </row>
    <row r="49" spans="1:5" x14ac:dyDescent="0.25">
      <c r="A49" s="50" t="s">
        <v>32</v>
      </c>
      <c r="B49" s="50">
        <v>1</v>
      </c>
      <c r="C49" s="50" t="s">
        <v>16</v>
      </c>
      <c r="D49" s="50">
        <v>0</v>
      </c>
      <c r="E49" s="80">
        <f t="shared" ref="E49:E53" si="4">D49*10.764</f>
        <v>0</v>
      </c>
    </row>
    <row r="50" spans="1:5" x14ac:dyDescent="0.25">
      <c r="B50" s="50">
        <v>2</v>
      </c>
      <c r="C50" s="50" t="s">
        <v>11</v>
      </c>
      <c r="D50" s="50">
        <v>114.47</v>
      </c>
      <c r="E50" s="80">
        <f t="shared" si="4"/>
        <v>1232.15508</v>
      </c>
    </row>
    <row r="51" spans="1:5" x14ac:dyDescent="0.25">
      <c r="B51" s="50">
        <v>3</v>
      </c>
      <c r="C51" s="50" t="s">
        <v>11</v>
      </c>
      <c r="D51" s="50">
        <v>114.47</v>
      </c>
      <c r="E51" s="80">
        <f t="shared" si="4"/>
        <v>1232.15508</v>
      </c>
    </row>
    <row r="52" spans="1:5" x14ac:dyDescent="0.25">
      <c r="B52" s="50">
        <v>4</v>
      </c>
      <c r="C52" s="50" t="s">
        <v>11</v>
      </c>
      <c r="D52" s="50">
        <v>123.9</v>
      </c>
      <c r="E52" s="80">
        <f t="shared" si="4"/>
        <v>1333.6596</v>
      </c>
    </row>
    <row r="53" spans="1:5" x14ac:dyDescent="0.25">
      <c r="B53" s="50">
        <v>5</v>
      </c>
      <c r="C53" s="79" t="s">
        <v>11</v>
      </c>
      <c r="D53" s="50">
        <v>123.48</v>
      </c>
      <c r="E53" s="80">
        <f t="shared" si="4"/>
        <v>1329.1387199999999</v>
      </c>
    </row>
    <row r="56" spans="1:5" x14ac:dyDescent="0.25">
      <c r="A56" s="107" t="s">
        <v>35</v>
      </c>
      <c r="B56" s="107"/>
      <c r="C56" s="107"/>
    </row>
    <row r="57" spans="1:5" x14ac:dyDescent="0.25">
      <c r="A57" s="50" t="s">
        <v>32</v>
      </c>
      <c r="B57" s="50">
        <v>1</v>
      </c>
      <c r="C57" s="50" t="s">
        <v>16</v>
      </c>
      <c r="D57" s="50">
        <v>0</v>
      </c>
      <c r="E57" s="80">
        <f t="shared" ref="E57:E61" si="5">D57*10.764</f>
        <v>0</v>
      </c>
    </row>
    <row r="58" spans="1:5" x14ac:dyDescent="0.25">
      <c r="B58" s="50">
        <v>2</v>
      </c>
      <c r="C58" s="50" t="s">
        <v>11</v>
      </c>
      <c r="D58" s="50">
        <v>114.47</v>
      </c>
      <c r="E58" s="80">
        <f t="shared" si="5"/>
        <v>1232.15508</v>
      </c>
    </row>
    <row r="59" spans="1:5" x14ac:dyDescent="0.25">
      <c r="B59" s="50">
        <v>3</v>
      </c>
      <c r="C59" s="50" t="s">
        <v>11</v>
      </c>
      <c r="D59" s="50">
        <v>114.47</v>
      </c>
      <c r="E59" s="80">
        <f t="shared" si="5"/>
        <v>1232.15508</v>
      </c>
    </row>
    <row r="60" spans="1:5" x14ac:dyDescent="0.25">
      <c r="B60" s="50">
        <v>4</v>
      </c>
      <c r="C60" s="50" t="s">
        <v>11</v>
      </c>
      <c r="D60" s="50">
        <v>123.9</v>
      </c>
      <c r="E60" s="80">
        <f t="shared" si="5"/>
        <v>1333.6596</v>
      </c>
    </row>
    <row r="61" spans="1:5" x14ac:dyDescent="0.25">
      <c r="B61" s="50">
        <v>5</v>
      </c>
      <c r="C61" s="79" t="s">
        <v>11</v>
      </c>
      <c r="D61" s="50">
        <v>123.48</v>
      </c>
      <c r="E61" s="80">
        <f t="shared" si="5"/>
        <v>1329.1387199999999</v>
      </c>
    </row>
    <row r="63" spans="1:5" x14ac:dyDescent="0.25">
      <c r="A63" s="78" t="s">
        <v>40</v>
      </c>
    </row>
    <row r="64" spans="1:5" x14ac:dyDescent="0.25">
      <c r="A64" s="108" t="s">
        <v>28</v>
      </c>
      <c r="B64" s="108"/>
      <c r="C64" s="108"/>
    </row>
    <row r="65" spans="1:5" x14ac:dyDescent="0.25">
      <c r="A65" s="50" t="s">
        <v>29</v>
      </c>
      <c r="B65" s="50">
        <v>1</v>
      </c>
      <c r="C65" s="50" t="s">
        <v>30</v>
      </c>
      <c r="D65" s="50">
        <v>181.25</v>
      </c>
      <c r="E65" s="80">
        <f t="shared" ref="E65:E69" si="6">D65*10.764</f>
        <v>1950.9749999999999</v>
      </c>
    </row>
    <row r="66" spans="1:5" x14ac:dyDescent="0.25">
      <c r="B66" s="50">
        <v>2</v>
      </c>
      <c r="C66" s="50" t="s">
        <v>11</v>
      </c>
      <c r="D66" s="50">
        <v>88.23</v>
      </c>
      <c r="E66" s="80">
        <f t="shared" si="6"/>
        <v>949.70771999999999</v>
      </c>
    </row>
    <row r="67" spans="1:5" x14ac:dyDescent="0.25">
      <c r="B67" s="50">
        <v>3</v>
      </c>
      <c r="C67" s="50" t="s">
        <v>11</v>
      </c>
      <c r="D67" s="50">
        <v>88.23</v>
      </c>
      <c r="E67" s="80">
        <f t="shared" si="6"/>
        <v>949.70771999999999</v>
      </c>
    </row>
    <row r="68" spans="1:5" x14ac:dyDescent="0.25">
      <c r="B68" s="50">
        <v>4</v>
      </c>
      <c r="C68" s="50" t="s">
        <v>30</v>
      </c>
      <c r="D68" s="50">
        <v>168.3</v>
      </c>
      <c r="E68" s="80">
        <f t="shared" si="6"/>
        <v>1811.5812000000001</v>
      </c>
    </row>
    <row r="69" spans="1:5" x14ac:dyDescent="0.25">
      <c r="B69" s="50">
        <v>5</v>
      </c>
      <c r="C69" s="79" t="s">
        <v>11</v>
      </c>
      <c r="D69" s="50">
        <v>122.18</v>
      </c>
      <c r="E69" s="80">
        <f t="shared" si="6"/>
        <v>1315.14552</v>
      </c>
    </row>
    <row r="71" spans="1:5" x14ac:dyDescent="0.25">
      <c r="A71" s="107" t="s">
        <v>31</v>
      </c>
      <c r="B71" s="107"/>
      <c r="C71" s="107"/>
    </row>
    <row r="72" spans="1:5" x14ac:dyDescent="0.25">
      <c r="A72" s="50" t="s">
        <v>41</v>
      </c>
      <c r="B72" s="50">
        <v>1</v>
      </c>
      <c r="C72" s="50" t="s">
        <v>30</v>
      </c>
      <c r="D72" s="50">
        <v>181.25</v>
      </c>
      <c r="E72" s="80">
        <f t="shared" ref="E72:E76" si="7">D72*10.764</f>
        <v>1950.9749999999999</v>
      </c>
    </row>
    <row r="73" spans="1:5" x14ac:dyDescent="0.25">
      <c r="B73" s="50">
        <v>2</v>
      </c>
      <c r="C73" s="50" t="s">
        <v>16</v>
      </c>
      <c r="D73" s="50">
        <v>0</v>
      </c>
      <c r="E73" s="80">
        <f t="shared" si="7"/>
        <v>0</v>
      </c>
    </row>
    <row r="74" spans="1:5" x14ac:dyDescent="0.25">
      <c r="B74" s="50">
        <v>3</v>
      </c>
      <c r="C74" s="50" t="s">
        <v>16</v>
      </c>
      <c r="D74" s="50">
        <v>0</v>
      </c>
      <c r="E74" s="80">
        <f t="shared" si="7"/>
        <v>0</v>
      </c>
    </row>
    <row r="75" spans="1:5" x14ac:dyDescent="0.25">
      <c r="B75" s="50">
        <v>4</v>
      </c>
      <c r="C75" s="50" t="s">
        <v>30</v>
      </c>
      <c r="D75" s="50">
        <v>168.3</v>
      </c>
      <c r="E75" s="80">
        <f t="shared" si="7"/>
        <v>1811.5812000000001</v>
      </c>
    </row>
    <row r="76" spans="1:5" x14ac:dyDescent="0.25">
      <c r="B76" s="50">
        <v>5</v>
      </c>
      <c r="C76" s="79" t="s">
        <v>11</v>
      </c>
      <c r="D76" s="50">
        <v>122.18</v>
      </c>
      <c r="E76" s="80">
        <f t="shared" si="7"/>
        <v>1315.14552</v>
      </c>
    </row>
    <row r="78" spans="1:5" x14ac:dyDescent="0.25">
      <c r="A78" s="107" t="s">
        <v>35</v>
      </c>
      <c r="B78" s="107"/>
      <c r="C78" s="107"/>
    </row>
    <row r="79" spans="1:5" x14ac:dyDescent="0.25">
      <c r="A79" s="50" t="s">
        <v>41</v>
      </c>
      <c r="B79" s="50">
        <v>1</v>
      </c>
      <c r="C79" s="50" t="s">
        <v>30</v>
      </c>
      <c r="D79" s="50">
        <v>181.25</v>
      </c>
      <c r="E79" s="80">
        <f t="shared" ref="E79:E83" si="8">D79*10.764</f>
        <v>1950.9749999999999</v>
      </c>
    </row>
    <row r="80" spans="1:5" x14ac:dyDescent="0.25">
      <c r="B80" s="50">
        <v>2</v>
      </c>
      <c r="C80" s="50" t="s">
        <v>16</v>
      </c>
      <c r="D80" s="50">
        <v>0</v>
      </c>
      <c r="E80" s="80">
        <f t="shared" si="8"/>
        <v>0</v>
      </c>
    </row>
    <row r="81" spans="1:5" x14ac:dyDescent="0.25">
      <c r="B81" s="50">
        <v>3</v>
      </c>
      <c r="C81" s="50" t="s">
        <v>16</v>
      </c>
      <c r="D81" s="50">
        <v>0</v>
      </c>
      <c r="E81" s="80">
        <f t="shared" si="8"/>
        <v>0</v>
      </c>
    </row>
    <row r="82" spans="1:5" x14ac:dyDescent="0.25">
      <c r="B82" s="50">
        <v>4</v>
      </c>
      <c r="C82" s="50" t="s">
        <v>30</v>
      </c>
      <c r="D82" s="50">
        <v>168.3</v>
      </c>
      <c r="E82" s="80">
        <f t="shared" si="8"/>
        <v>1811.5812000000001</v>
      </c>
    </row>
    <row r="83" spans="1:5" x14ac:dyDescent="0.25">
      <c r="B83" s="50">
        <v>5</v>
      </c>
      <c r="C83" s="79" t="s">
        <v>11</v>
      </c>
      <c r="D83" s="50">
        <v>122.18</v>
      </c>
      <c r="E83" s="80">
        <f t="shared" si="8"/>
        <v>1315.14552</v>
      </c>
    </row>
    <row r="86" spans="1:5" x14ac:dyDescent="0.25">
      <c r="A86" s="78" t="s">
        <v>50</v>
      </c>
    </row>
    <row r="87" spans="1:5" x14ac:dyDescent="0.25">
      <c r="A87" s="108" t="s">
        <v>28</v>
      </c>
      <c r="B87" s="108"/>
      <c r="C87" s="108"/>
    </row>
    <row r="88" spans="1:5" x14ac:dyDescent="0.25">
      <c r="A88" s="50" t="s">
        <v>32</v>
      </c>
      <c r="B88" s="50">
        <v>1</v>
      </c>
      <c r="C88" s="50" t="s">
        <v>30</v>
      </c>
      <c r="D88" s="50">
        <v>184.63</v>
      </c>
      <c r="E88" s="80">
        <f t="shared" ref="E88:E91" si="9">D88*10.764</f>
        <v>1987.3573199999998</v>
      </c>
    </row>
    <row r="89" spans="1:5" x14ac:dyDescent="0.25">
      <c r="B89" s="50">
        <v>2</v>
      </c>
      <c r="C89" s="50" t="s">
        <v>30</v>
      </c>
      <c r="D89" s="50">
        <v>173.92</v>
      </c>
      <c r="E89" s="80">
        <f t="shared" si="9"/>
        <v>1872.0748799999997</v>
      </c>
    </row>
    <row r="90" spans="1:5" x14ac:dyDescent="0.25">
      <c r="B90" s="50">
        <v>3</v>
      </c>
      <c r="C90" s="50" t="s">
        <v>11</v>
      </c>
      <c r="D90" s="50">
        <v>118.89</v>
      </c>
      <c r="E90" s="80">
        <f t="shared" si="9"/>
        <v>1279.7319599999998</v>
      </c>
    </row>
    <row r="91" spans="1:5" x14ac:dyDescent="0.25">
      <c r="B91" s="50">
        <v>4</v>
      </c>
      <c r="C91" s="50" t="s">
        <v>30</v>
      </c>
      <c r="D91" s="50">
        <v>168.23</v>
      </c>
      <c r="E91" s="80">
        <f t="shared" si="9"/>
        <v>1810.8277199999998</v>
      </c>
    </row>
    <row r="93" spans="1:5" x14ac:dyDescent="0.25">
      <c r="A93" s="107" t="s">
        <v>31</v>
      </c>
      <c r="B93" s="107"/>
      <c r="C93" s="107"/>
    </row>
    <row r="94" spans="1:5" x14ac:dyDescent="0.25">
      <c r="A94" s="50" t="s">
        <v>41</v>
      </c>
      <c r="B94" s="50">
        <v>1</v>
      </c>
      <c r="C94" s="50" t="s">
        <v>30</v>
      </c>
      <c r="D94" s="50">
        <v>184.63</v>
      </c>
      <c r="E94" s="80">
        <f t="shared" ref="E94:E97" si="10">D94*10.764</f>
        <v>1987.3573199999998</v>
      </c>
    </row>
    <row r="95" spans="1:5" x14ac:dyDescent="0.25">
      <c r="B95" s="50">
        <v>2</v>
      </c>
      <c r="C95" s="50" t="s">
        <v>16</v>
      </c>
      <c r="D95" s="50">
        <v>0</v>
      </c>
      <c r="E95" s="80">
        <f t="shared" si="10"/>
        <v>0</v>
      </c>
    </row>
    <row r="96" spans="1:5" x14ac:dyDescent="0.25">
      <c r="B96" s="50">
        <v>3</v>
      </c>
      <c r="C96" s="50" t="s">
        <v>11</v>
      </c>
      <c r="D96" s="50">
        <v>118.89</v>
      </c>
      <c r="E96" s="80">
        <f t="shared" si="10"/>
        <v>1279.7319599999998</v>
      </c>
    </row>
    <row r="97" spans="1:5" x14ac:dyDescent="0.25">
      <c r="B97" s="50">
        <v>4</v>
      </c>
      <c r="C97" s="50" t="s">
        <v>30</v>
      </c>
      <c r="D97" s="50">
        <v>168.23</v>
      </c>
      <c r="E97" s="80">
        <f t="shared" si="10"/>
        <v>1810.8277199999998</v>
      </c>
    </row>
    <row r="99" spans="1:5" x14ac:dyDescent="0.25">
      <c r="A99" s="107" t="s">
        <v>35</v>
      </c>
      <c r="B99" s="107"/>
      <c r="C99" s="107"/>
    </row>
    <row r="100" spans="1:5" x14ac:dyDescent="0.25">
      <c r="A100" s="50" t="s">
        <v>41</v>
      </c>
      <c r="B100" s="50">
        <v>1</v>
      </c>
      <c r="C100" s="50" t="s">
        <v>30</v>
      </c>
      <c r="D100" s="50">
        <v>184.63</v>
      </c>
      <c r="E100" s="80">
        <f t="shared" ref="E100:E103" si="11">D100*10.764</f>
        <v>1987.3573199999998</v>
      </c>
    </row>
    <row r="101" spans="1:5" x14ac:dyDescent="0.25">
      <c r="B101" s="50">
        <v>2</v>
      </c>
      <c r="C101" s="50" t="s">
        <v>16</v>
      </c>
      <c r="D101" s="50">
        <v>0</v>
      </c>
      <c r="E101" s="80">
        <f t="shared" si="11"/>
        <v>0</v>
      </c>
    </row>
    <row r="102" spans="1:5" x14ac:dyDescent="0.25">
      <c r="B102" s="50">
        <v>3</v>
      </c>
      <c r="C102" s="50" t="s">
        <v>11</v>
      </c>
      <c r="D102" s="50">
        <v>118.89</v>
      </c>
      <c r="E102" s="80">
        <f t="shared" si="11"/>
        <v>1279.7319599999998</v>
      </c>
    </row>
    <row r="103" spans="1:5" x14ac:dyDescent="0.25">
      <c r="B103" s="50">
        <v>4</v>
      </c>
      <c r="C103" s="50" t="s">
        <v>30</v>
      </c>
      <c r="D103" s="50">
        <v>168.23</v>
      </c>
      <c r="E103" s="80">
        <f t="shared" si="11"/>
        <v>1810.8277199999998</v>
      </c>
    </row>
  </sheetData>
  <mergeCells count="11">
    <mergeCell ref="A87:C87"/>
    <mergeCell ref="A93:C93"/>
    <mergeCell ref="A99:C99"/>
    <mergeCell ref="A64:C64"/>
    <mergeCell ref="A71:C71"/>
    <mergeCell ref="A78:C78"/>
    <mergeCell ref="A15:C15"/>
    <mergeCell ref="A27:C27"/>
    <mergeCell ref="A41:C41"/>
    <mergeCell ref="A48:C48"/>
    <mergeCell ref="A56:C56"/>
  </mergeCells>
  <phoneticPr fontId="12" type="noConversion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BDC114-E428-4D28-B52E-D75BEF81C0FD}">
  <dimension ref="A1:S64"/>
  <sheetViews>
    <sheetView topLeftCell="A19" zoomScale="115" zoomScaleNormal="115" workbookViewId="0">
      <selection activeCell="F44" sqref="F44"/>
    </sheetView>
  </sheetViews>
  <sheetFormatPr defaultRowHeight="15" x14ac:dyDescent="0.25"/>
  <cols>
    <col min="5" max="5" width="22" customWidth="1"/>
    <col min="6" max="6" width="14.7109375" customWidth="1"/>
    <col min="7" max="7" width="15.42578125" bestFit="1" customWidth="1"/>
    <col min="8" max="8" width="12.5703125" bestFit="1" customWidth="1"/>
    <col min="9" max="9" width="18.28515625" customWidth="1"/>
    <col min="10" max="10" width="16" customWidth="1"/>
    <col min="14" max="14" width="20" customWidth="1"/>
    <col min="16" max="16" width="14.42578125" customWidth="1"/>
    <col min="18" max="18" width="15.5703125" customWidth="1"/>
    <col min="19" max="19" width="14.5703125" customWidth="1"/>
  </cols>
  <sheetData>
    <row r="1" spans="1:19" x14ac:dyDescent="0.25">
      <c r="A1" t="s">
        <v>36</v>
      </c>
      <c r="B1" t="s">
        <v>37</v>
      </c>
      <c r="C1" t="s">
        <v>38</v>
      </c>
      <c r="D1" t="s">
        <v>39</v>
      </c>
      <c r="E1" t="s">
        <v>7</v>
      </c>
    </row>
    <row r="2" spans="1:19" x14ac:dyDescent="0.25">
      <c r="A2">
        <v>5</v>
      </c>
      <c r="B2">
        <v>1107</v>
      </c>
      <c r="C2">
        <v>40.11</v>
      </c>
      <c r="D2" s="2">
        <f>C2*10.764</f>
        <v>431.74403999999998</v>
      </c>
      <c r="E2" s="55">
        <v>14060655</v>
      </c>
      <c r="F2" s="56">
        <f>E2/D2</f>
        <v>32567.108511793238</v>
      </c>
      <c r="G2" s="55">
        <v>843800</v>
      </c>
      <c r="H2" s="55">
        <v>30000</v>
      </c>
      <c r="I2" s="56">
        <f>E2+G2+H2</f>
        <v>14934455</v>
      </c>
      <c r="J2" s="56">
        <f>I2/D2</f>
        <v>34590.992848447895</v>
      </c>
    </row>
    <row r="3" spans="1:19" x14ac:dyDescent="0.25">
      <c r="A3">
        <v>5</v>
      </c>
      <c r="B3">
        <v>1908</v>
      </c>
      <c r="C3">
        <v>38.01</v>
      </c>
      <c r="D3" s="2">
        <f t="shared" ref="D3:D44" si="0">C3*10.764</f>
        <v>409.13963999999993</v>
      </c>
      <c r="E3" s="55">
        <v>14362237</v>
      </c>
      <c r="F3" s="56">
        <f t="shared" ref="F3:F41" si="1">E3/D3</f>
        <v>35103.50891446256</v>
      </c>
      <c r="G3" s="55">
        <v>861900</v>
      </c>
      <c r="H3" s="55">
        <v>30000</v>
      </c>
      <c r="I3" s="56">
        <f t="shared" ref="I3:I39" si="2">E3+G3+H3</f>
        <v>15254137</v>
      </c>
      <c r="J3" s="56">
        <f t="shared" ref="J3:J29" si="3">I3/D3</f>
        <v>37283.449239970985</v>
      </c>
    </row>
    <row r="4" spans="1:19" x14ac:dyDescent="0.25">
      <c r="A4">
        <v>5</v>
      </c>
      <c r="B4">
        <v>2004</v>
      </c>
      <c r="C4">
        <v>40.130000000000003</v>
      </c>
      <c r="D4" s="2">
        <f t="shared" si="0"/>
        <v>431.95931999999999</v>
      </c>
      <c r="E4" s="55">
        <v>14553027</v>
      </c>
      <c r="F4" s="56">
        <f t="shared" si="1"/>
        <v>33690.735044216664</v>
      </c>
      <c r="G4" s="55">
        <v>727800</v>
      </c>
      <c r="H4" s="55">
        <v>30000</v>
      </c>
      <c r="I4" s="56">
        <f t="shared" si="2"/>
        <v>15310827</v>
      </c>
      <c r="J4" s="56">
        <f t="shared" si="3"/>
        <v>35445.066910467402</v>
      </c>
    </row>
    <row r="5" spans="1:19" x14ac:dyDescent="0.25">
      <c r="A5">
        <v>5</v>
      </c>
      <c r="B5">
        <v>1907</v>
      </c>
      <c r="C5">
        <v>40.11</v>
      </c>
      <c r="D5" s="2">
        <f t="shared" si="0"/>
        <v>431.74403999999998</v>
      </c>
      <c r="E5" s="55">
        <v>15164748</v>
      </c>
      <c r="F5" s="56">
        <f t="shared" si="1"/>
        <v>35124.394537096567</v>
      </c>
      <c r="G5" s="55">
        <v>910000</v>
      </c>
      <c r="H5" s="55">
        <v>30000</v>
      </c>
      <c r="I5" s="56">
        <f t="shared" si="2"/>
        <v>16104748</v>
      </c>
      <c r="J5" s="56">
        <f t="shared" si="3"/>
        <v>37301.610463458863</v>
      </c>
    </row>
    <row r="6" spans="1:19" x14ac:dyDescent="0.25">
      <c r="A6">
        <v>5</v>
      </c>
      <c r="B6">
        <v>2003</v>
      </c>
      <c r="C6">
        <v>38.01</v>
      </c>
      <c r="D6" s="2">
        <f t="shared" si="0"/>
        <v>409.13963999999993</v>
      </c>
      <c r="E6" s="55">
        <v>13775377</v>
      </c>
      <c r="F6" s="56">
        <f t="shared" si="1"/>
        <v>33669.133110641647</v>
      </c>
      <c r="G6" s="55">
        <v>688800</v>
      </c>
      <c r="H6" s="55">
        <v>30000</v>
      </c>
      <c r="I6" s="56">
        <f t="shared" si="2"/>
        <v>14494177</v>
      </c>
      <c r="J6" s="56">
        <f t="shared" si="3"/>
        <v>35425.990500456035</v>
      </c>
    </row>
    <row r="7" spans="1:19" x14ac:dyDescent="0.25">
      <c r="A7">
        <v>5</v>
      </c>
      <c r="B7">
        <v>1802</v>
      </c>
      <c r="C7">
        <v>75.22</v>
      </c>
      <c r="D7" s="2">
        <f t="shared" si="0"/>
        <v>809.66807999999992</v>
      </c>
      <c r="E7" s="55">
        <v>29750341</v>
      </c>
      <c r="F7" s="56">
        <f t="shared" si="1"/>
        <v>36743.872871955136</v>
      </c>
      <c r="G7" s="55">
        <v>1785200</v>
      </c>
      <c r="H7" s="55">
        <v>30000</v>
      </c>
      <c r="I7" s="56">
        <f t="shared" si="2"/>
        <v>31565541</v>
      </c>
      <c r="J7" s="56">
        <f t="shared" si="3"/>
        <v>38985.779209673179</v>
      </c>
    </row>
    <row r="8" spans="1:19" x14ac:dyDescent="0.25">
      <c r="A8">
        <v>5</v>
      </c>
      <c r="B8">
        <v>1801</v>
      </c>
      <c r="C8">
        <v>75.22</v>
      </c>
      <c r="D8" s="2">
        <f t="shared" si="0"/>
        <v>809.66807999999992</v>
      </c>
      <c r="E8" s="55">
        <v>29750341</v>
      </c>
      <c r="F8" s="56">
        <f t="shared" si="1"/>
        <v>36743.872871955136</v>
      </c>
      <c r="G8" s="55">
        <v>1785200</v>
      </c>
      <c r="H8" s="55">
        <v>30000</v>
      </c>
      <c r="I8" s="56">
        <f t="shared" si="2"/>
        <v>31565541</v>
      </c>
      <c r="J8" s="56">
        <f t="shared" si="3"/>
        <v>38985.779209673179</v>
      </c>
    </row>
    <row r="9" spans="1:19" x14ac:dyDescent="0.25">
      <c r="A9">
        <v>5</v>
      </c>
      <c r="B9">
        <v>1003</v>
      </c>
      <c r="C9">
        <v>38.01</v>
      </c>
      <c r="D9" s="2">
        <f t="shared" si="0"/>
        <v>409.13963999999993</v>
      </c>
      <c r="E9" s="55">
        <v>13315796</v>
      </c>
      <c r="F9" s="56">
        <f t="shared" si="1"/>
        <v>32545.846694297335</v>
      </c>
      <c r="G9" s="55">
        <v>799100</v>
      </c>
      <c r="H9" s="55">
        <v>30000</v>
      </c>
      <c r="I9" s="56">
        <f t="shared" ref="I9:I10" si="4">E9+G9+H9</f>
        <v>14144896</v>
      </c>
      <c r="J9" s="56">
        <f t="shared" ref="J9:J10" si="5">I9/D9</f>
        <v>34572.294192760208</v>
      </c>
    </row>
    <row r="10" spans="1:19" x14ac:dyDescent="0.25">
      <c r="A10">
        <v>5</v>
      </c>
      <c r="B10">
        <v>1004</v>
      </c>
      <c r="C10">
        <v>40.130000000000003</v>
      </c>
      <c r="D10" s="2">
        <f t="shared" si="0"/>
        <v>431.95931999999999</v>
      </c>
      <c r="E10" s="55">
        <v>14067924</v>
      </c>
      <c r="F10" s="56">
        <f t="shared" si="1"/>
        <v>32567.705681173866</v>
      </c>
      <c r="G10" s="55">
        <v>844200</v>
      </c>
      <c r="H10" s="55">
        <v>30000</v>
      </c>
      <c r="I10" s="56">
        <f t="shared" si="4"/>
        <v>14942124</v>
      </c>
      <c r="J10" s="56">
        <f t="shared" si="5"/>
        <v>34591.507366943719</v>
      </c>
    </row>
    <row r="11" spans="1:19" x14ac:dyDescent="0.25">
      <c r="A11">
        <v>5</v>
      </c>
      <c r="B11">
        <v>1108</v>
      </c>
      <c r="C11">
        <v>38.01</v>
      </c>
      <c r="D11" s="2">
        <f t="shared" si="0"/>
        <v>409.13963999999993</v>
      </c>
      <c r="E11" s="55">
        <v>13315796</v>
      </c>
      <c r="F11" s="56">
        <f t="shared" si="1"/>
        <v>32545.846694297335</v>
      </c>
      <c r="G11" s="55">
        <v>799100</v>
      </c>
      <c r="H11" s="55">
        <v>30000</v>
      </c>
      <c r="I11" s="56">
        <f t="shared" ref="I11:I14" si="6">E11+G11+H11</f>
        <v>14144896</v>
      </c>
      <c r="J11" s="56">
        <f t="shared" ref="J11:J14" si="7">I11/D11</f>
        <v>34572.294192760208</v>
      </c>
    </row>
    <row r="12" spans="1:19" x14ac:dyDescent="0.25">
      <c r="A12">
        <v>5</v>
      </c>
      <c r="B12">
        <v>910</v>
      </c>
      <c r="C12">
        <v>40.119999999999997</v>
      </c>
      <c r="D12" s="2">
        <f t="shared" si="0"/>
        <v>431.85167999999993</v>
      </c>
      <c r="E12" s="55">
        <v>14391865</v>
      </c>
      <c r="F12" s="56">
        <f t="shared" si="1"/>
        <v>33325.944222331156</v>
      </c>
      <c r="G12" s="55">
        <v>863700</v>
      </c>
      <c r="H12" s="55">
        <v>30000</v>
      </c>
      <c r="I12" s="56">
        <f t="shared" si="6"/>
        <v>15285565</v>
      </c>
      <c r="J12" s="56">
        <f t="shared" si="7"/>
        <v>35395.404737107892</v>
      </c>
    </row>
    <row r="13" spans="1:19" x14ac:dyDescent="0.25">
      <c r="A13">
        <v>5</v>
      </c>
      <c r="B13">
        <v>909</v>
      </c>
      <c r="C13">
        <v>38.049999999999997</v>
      </c>
      <c r="D13" s="2">
        <f t="shared" si="0"/>
        <v>409.57019999999994</v>
      </c>
      <c r="E13" s="55">
        <v>13637545</v>
      </c>
      <c r="F13" s="56">
        <f t="shared" si="1"/>
        <v>33297.210099758238</v>
      </c>
      <c r="G13" s="55">
        <v>818400</v>
      </c>
      <c r="H13" s="55">
        <v>30000</v>
      </c>
      <c r="I13" s="56">
        <f t="shared" si="6"/>
        <v>14485945</v>
      </c>
      <c r="J13" s="56">
        <f t="shared" si="7"/>
        <v>35368.649867592911</v>
      </c>
    </row>
    <row r="14" spans="1:19" x14ac:dyDescent="0.25">
      <c r="D14" s="2"/>
      <c r="E14" s="55"/>
      <c r="F14" s="56"/>
      <c r="G14" s="55"/>
      <c r="H14" s="55">
        <v>30000</v>
      </c>
      <c r="I14" s="56">
        <f t="shared" si="6"/>
        <v>30000</v>
      </c>
      <c r="J14" s="56" t="e">
        <f t="shared" si="7"/>
        <v>#DIV/0!</v>
      </c>
    </row>
    <row r="15" spans="1:19" x14ac:dyDescent="0.25">
      <c r="A15">
        <v>9</v>
      </c>
      <c r="B15" s="2">
        <v>802</v>
      </c>
      <c r="C15">
        <v>123.73</v>
      </c>
      <c r="D15" s="2">
        <f t="shared" si="0"/>
        <v>1331.82972</v>
      </c>
      <c r="E15" s="55">
        <v>48530925</v>
      </c>
      <c r="F15" s="56">
        <f t="shared" si="1"/>
        <v>36439.286698002208</v>
      </c>
      <c r="G15" s="55">
        <v>2912000</v>
      </c>
      <c r="H15" s="55">
        <v>30000</v>
      </c>
      <c r="I15" s="56">
        <f t="shared" si="2"/>
        <v>51472925</v>
      </c>
      <c r="J15" s="56">
        <f t="shared" si="3"/>
        <v>38648.277799357114</v>
      </c>
      <c r="L15" s="1"/>
      <c r="M15" s="1"/>
      <c r="N15" s="12"/>
      <c r="O15" s="1"/>
      <c r="P15" s="12"/>
      <c r="Q15" s="1"/>
      <c r="R15" s="13"/>
      <c r="S15" s="11"/>
    </row>
    <row r="16" spans="1:19" x14ac:dyDescent="0.25">
      <c r="A16">
        <v>9</v>
      </c>
      <c r="B16" s="2">
        <v>603</v>
      </c>
      <c r="C16">
        <v>123.73</v>
      </c>
      <c r="D16" s="2">
        <f t="shared" si="0"/>
        <v>1331.82972</v>
      </c>
      <c r="E16" s="55">
        <v>44718055</v>
      </c>
      <c r="F16" s="56">
        <f t="shared" si="1"/>
        <v>33576.405698470226</v>
      </c>
      <c r="G16" s="55">
        <v>2683200</v>
      </c>
      <c r="H16" s="55">
        <v>30000</v>
      </c>
      <c r="I16" s="56">
        <f t="shared" ref="I16" si="8">E16+G16+H16</f>
        <v>47431255</v>
      </c>
      <c r="J16" s="56">
        <f t="shared" ref="J16" si="9">I16/D16</f>
        <v>35613.603066313917</v>
      </c>
      <c r="L16" s="1"/>
      <c r="M16" s="1"/>
      <c r="N16" s="12"/>
      <c r="O16" s="1"/>
      <c r="P16" s="12"/>
      <c r="Q16" s="1"/>
      <c r="R16" s="13"/>
      <c r="S16" s="11"/>
    </row>
    <row r="17" spans="1:19" x14ac:dyDescent="0.25">
      <c r="A17">
        <v>9</v>
      </c>
      <c r="B17" s="2">
        <v>1205</v>
      </c>
      <c r="C17">
        <v>134.34</v>
      </c>
      <c r="D17" s="2">
        <f t="shared" si="0"/>
        <v>1446.03576</v>
      </c>
      <c r="E17" s="55">
        <v>63387957</v>
      </c>
      <c r="F17" s="56">
        <f t="shared" ref="F17:F24" si="10">E17/D17</f>
        <v>43835.677341755363</v>
      </c>
      <c r="G17" s="55">
        <v>3803400</v>
      </c>
      <c r="H17" s="55">
        <v>30000</v>
      </c>
      <c r="I17" s="56">
        <f t="shared" ref="I17:I24" si="11">E17+G17+H17</f>
        <v>67221357</v>
      </c>
      <c r="J17" s="56">
        <f t="shared" ref="J17:J24" si="12">I17/D17</f>
        <v>46486.649126851473</v>
      </c>
      <c r="L17" s="1"/>
      <c r="M17" s="1"/>
      <c r="N17" s="12"/>
      <c r="O17" s="1"/>
      <c r="P17" s="12"/>
      <c r="Q17" s="1"/>
      <c r="R17" s="13"/>
      <c r="S17" s="11"/>
    </row>
    <row r="18" spans="1:19" x14ac:dyDescent="0.25">
      <c r="A18">
        <v>9</v>
      </c>
      <c r="B18" s="2">
        <v>1102</v>
      </c>
      <c r="C18">
        <v>123.73</v>
      </c>
      <c r="D18" s="2">
        <f t="shared" si="0"/>
        <v>1331.82972</v>
      </c>
      <c r="E18" s="55">
        <v>49711798</v>
      </c>
      <c r="F18" s="56">
        <f t="shared" si="10"/>
        <v>37325.941337305492</v>
      </c>
      <c r="G18" s="55">
        <v>2982900</v>
      </c>
      <c r="H18" s="55">
        <v>30000</v>
      </c>
      <c r="I18" s="56">
        <f t="shared" si="11"/>
        <v>52724698</v>
      </c>
      <c r="J18" s="56">
        <f t="shared" si="12"/>
        <v>39588.167472340232</v>
      </c>
      <c r="L18" s="1"/>
      <c r="M18" s="1"/>
      <c r="N18" s="12"/>
      <c r="O18" s="1"/>
      <c r="P18" s="12"/>
      <c r="Q18" s="1"/>
      <c r="R18" s="13"/>
      <c r="S18" s="11"/>
    </row>
    <row r="19" spans="1:19" x14ac:dyDescent="0.25">
      <c r="B19" s="2"/>
      <c r="D19" s="2">
        <f t="shared" si="0"/>
        <v>0</v>
      </c>
      <c r="E19" s="55"/>
      <c r="F19" s="56" t="e">
        <f t="shared" si="10"/>
        <v>#DIV/0!</v>
      </c>
      <c r="G19" s="55"/>
      <c r="H19" s="55">
        <v>30000</v>
      </c>
      <c r="I19" s="56">
        <f t="shared" si="11"/>
        <v>30000</v>
      </c>
      <c r="J19" s="56" t="e">
        <f t="shared" si="12"/>
        <v>#DIV/0!</v>
      </c>
      <c r="L19" s="1"/>
      <c r="M19" s="1"/>
      <c r="N19" s="12"/>
      <c r="O19" s="1"/>
      <c r="P19" s="12"/>
      <c r="Q19" s="1"/>
      <c r="R19" s="13"/>
      <c r="S19" s="11"/>
    </row>
    <row r="20" spans="1:19" x14ac:dyDescent="0.25">
      <c r="B20" s="2"/>
      <c r="D20" s="2">
        <f t="shared" si="0"/>
        <v>0</v>
      </c>
      <c r="E20" s="55"/>
      <c r="F20" s="56" t="e">
        <f t="shared" si="10"/>
        <v>#DIV/0!</v>
      </c>
      <c r="G20" s="55"/>
      <c r="H20" s="55">
        <v>30000</v>
      </c>
      <c r="I20" s="56">
        <f t="shared" si="11"/>
        <v>30000</v>
      </c>
      <c r="J20" s="56" t="e">
        <f t="shared" si="12"/>
        <v>#DIV/0!</v>
      </c>
      <c r="L20" s="1"/>
      <c r="M20" s="1"/>
      <c r="N20" s="12"/>
      <c r="O20" s="1"/>
      <c r="P20" s="12"/>
      <c r="Q20" s="1"/>
      <c r="R20" s="13"/>
      <c r="S20" s="11"/>
    </row>
    <row r="21" spans="1:19" x14ac:dyDescent="0.25">
      <c r="B21" s="2"/>
      <c r="D21" s="2">
        <f t="shared" si="0"/>
        <v>0</v>
      </c>
      <c r="E21" s="55"/>
      <c r="F21" s="56" t="e">
        <f t="shared" si="10"/>
        <v>#DIV/0!</v>
      </c>
      <c r="G21" s="55"/>
      <c r="H21" s="55">
        <v>30000</v>
      </c>
      <c r="I21" s="56">
        <f t="shared" si="11"/>
        <v>30000</v>
      </c>
      <c r="J21" s="56" t="e">
        <f t="shared" si="12"/>
        <v>#DIV/0!</v>
      </c>
      <c r="L21" s="1"/>
      <c r="M21" s="1"/>
      <c r="N21" s="12"/>
      <c r="O21" s="1"/>
      <c r="P21" s="12"/>
      <c r="Q21" s="1"/>
      <c r="R21" s="13"/>
      <c r="S21" s="11"/>
    </row>
    <row r="22" spans="1:19" x14ac:dyDescent="0.25">
      <c r="B22" s="2"/>
      <c r="D22" s="2">
        <f t="shared" si="0"/>
        <v>0</v>
      </c>
      <c r="E22" s="55"/>
      <c r="F22" s="56" t="e">
        <f t="shared" si="10"/>
        <v>#DIV/0!</v>
      </c>
      <c r="G22" s="55"/>
      <c r="H22" s="55">
        <v>30000</v>
      </c>
      <c r="I22" s="56">
        <f t="shared" si="11"/>
        <v>30000</v>
      </c>
      <c r="J22" s="56" t="e">
        <f t="shared" si="12"/>
        <v>#DIV/0!</v>
      </c>
      <c r="L22" s="1"/>
      <c r="M22" s="1"/>
      <c r="N22" s="12"/>
      <c r="O22" s="1"/>
      <c r="P22" s="12"/>
      <c r="Q22" s="1"/>
      <c r="R22" s="13"/>
      <c r="S22" s="11"/>
    </row>
    <row r="23" spans="1:19" x14ac:dyDescent="0.25">
      <c r="B23" s="2"/>
      <c r="D23" s="2">
        <f t="shared" si="0"/>
        <v>0</v>
      </c>
      <c r="E23" s="55"/>
      <c r="F23" s="56" t="e">
        <f t="shared" si="10"/>
        <v>#DIV/0!</v>
      </c>
      <c r="G23" s="55"/>
      <c r="H23" s="55">
        <v>30000</v>
      </c>
      <c r="I23" s="56">
        <f t="shared" si="11"/>
        <v>30000</v>
      </c>
      <c r="J23" s="56" t="e">
        <f t="shared" si="12"/>
        <v>#DIV/0!</v>
      </c>
      <c r="L23" s="1"/>
      <c r="M23" s="1"/>
      <c r="N23" s="12"/>
      <c r="O23" s="1"/>
      <c r="P23" s="12"/>
      <c r="Q23" s="1"/>
      <c r="R23" s="13"/>
      <c r="S23" s="11"/>
    </row>
    <row r="24" spans="1:19" x14ac:dyDescent="0.25">
      <c r="B24" s="2"/>
      <c r="D24" s="2">
        <f t="shared" si="0"/>
        <v>0</v>
      </c>
      <c r="E24" s="55"/>
      <c r="F24" s="56" t="e">
        <f t="shared" si="10"/>
        <v>#DIV/0!</v>
      </c>
      <c r="G24" s="55"/>
      <c r="H24" s="55">
        <v>30000</v>
      </c>
      <c r="I24" s="56">
        <f t="shared" si="11"/>
        <v>30000</v>
      </c>
      <c r="J24" s="56" t="e">
        <f t="shared" si="12"/>
        <v>#DIV/0!</v>
      </c>
      <c r="L24" s="1"/>
      <c r="M24" s="1"/>
      <c r="N24" s="12"/>
      <c r="O24" s="1"/>
      <c r="P24" s="12"/>
      <c r="Q24" s="1"/>
      <c r="R24" s="13"/>
      <c r="S24" s="11"/>
    </row>
    <row r="25" spans="1:19" x14ac:dyDescent="0.25">
      <c r="A25">
        <v>10</v>
      </c>
      <c r="B25" s="2">
        <v>905</v>
      </c>
      <c r="C25">
        <v>134.30000000000001</v>
      </c>
      <c r="D25" s="2">
        <f t="shared" si="0"/>
        <v>1445.6052</v>
      </c>
      <c r="E25" s="55">
        <v>57438382</v>
      </c>
      <c r="F25" s="55">
        <f t="shared" si="1"/>
        <v>39733.104169796847</v>
      </c>
      <c r="G25" s="55">
        <v>3446500</v>
      </c>
      <c r="H25" s="55">
        <v>30000</v>
      </c>
      <c r="I25" s="56">
        <f t="shared" si="2"/>
        <v>60914882</v>
      </c>
      <c r="J25" s="56">
        <f t="shared" si="3"/>
        <v>42137.979304446329</v>
      </c>
      <c r="L25" s="1"/>
      <c r="M25" s="1"/>
      <c r="N25" s="12"/>
      <c r="O25" s="1"/>
      <c r="P25" s="12"/>
      <c r="Q25" s="1"/>
      <c r="R25" s="13"/>
      <c r="S25" s="11"/>
    </row>
    <row r="26" spans="1:19" x14ac:dyDescent="0.25">
      <c r="A26">
        <v>10</v>
      </c>
      <c r="B26">
        <v>1305</v>
      </c>
      <c r="C26">
        <v>134.5</v>
      </c>
      <c r="D26" s="2">
        <f t="shared" si="0"/>
        <v>1447.7579999999998</v>
      </c>
      <c r="E26" s="55">
        <v>58613640</v>
      </c>
      <c r="F26" s="55">
        <f t="shared" si="1"/>
        <v>40485.799422279146</v>
      </c>
      <c r="G26" s="55">
        <v>3517000</v>
      </c>
      <c r="H26" s="55">
        <v>30000</v>
      </c>
      <c r="I26" s="56">
        <f t="shared" si="2"/>
        <v>62160640</v>
      </c>
      <c r="J26" s="56">
        <f t="shared" si="3"/>
        <v>42935.794518144612</v>
      </c>
      <c r="L26" s="1"/>
      <c r="M26" s="1"/>
      <c r="N26" s="12"/>
      <c r="O26" s="1"/>
      <c r="P26" s="12"/>
      <c r="Q26" s="1"/>
      <c r="R26" s="13"/>
      <c r="S26" s="11"/>
    </row>
    <row r="27" spans="1:19" x14ac:dyDescent="0.25">
      <c r="A27">
        <v>10</v>
      </c>
      <c r="B27">
        <v>1603</v>
      </c>
      <c r="C27">
        <v>96.64</v>
      </c>
      <c r="D27" s="2">
        <f t="shared" si="0"/>
        <v>1040.23296</v>
      </c>
      <c r="E27" s="55">
        <v>35359268</v>
      </c>
      <c r="F27" s="55">
        <f t="shared" si="1"/>
        <v>33991.68201707433</v>
      </c>
      <c r="G27" s="55">
        <v>2121700</v>
      </c>
      <c r="H27" s="55">
        <v>30000</v>
      </c>
      <c r="I27" s="56">
        <f t="shared" si="2"/>
        <v>37510968</v>
      </c>
      <c r="J27" s="56">
        <f t="shared" si="3"/>
        <v>36060.160985477713</v>
      </c>
      <c r="L27" s="1"/>
      <c r="M27" s="1"/>
      <c r="N27" s="12"/>
      <c r="O27" s="1"/>
      <c r="P27" s="12"/>
      <c r="Q27" s="1"/>
      <c r="R27" s="13"/>
      <c r="S27" s="11"/>
    </row>
    <row r="28" spans="1:19" x14ac:dyDescent="0.25">
      <c r="A28">
        <v>10</v>
      </c>
      <c r="B28">
        <v>1102</v>
      </c>
      <c r="C28">
        <v>96.64</v>
      </c>
      <c r="D28" s="2">
        <f t="shared" si="0"/>
        <v>1040.23296</v>
      </c>
      <c r="E28" s="55">
        <v>34923699</v>
      </c>
      <c r="F28" s="55">
        <f t="shared" si="1"/>
        <v>33572.959464772197</v>
      </c>
      <c r="G28" s="55">
        <v>2095600</v>
      </c>
      <c r="H28" s="55">
        <v>30000</v>
      </c>
      <c r="I28" s="56">
        <f t="shared" si="2"/>
        <v>37049299</v>
      </c>
      <c r="J28" s="56">
        <f t="shared" si="3"/>
        <v>35616.347899608947</v>
      </c>
      <c r="L28" s="1"/>
      <c r="M28" s="1"/>
      <c r="N28" s="12"/>
      <c r="O28" s="1"/>
      <c r="P28" s="12"/>
      <c r="Q28" s="1"/>
      <c r="R28" s="13"/>
      <c r="S28" s="11"/>
    </row>
    <row r="29" spans="1:19" x14ac:dyDescent="0.25">
      <c r="A29">
        <v>10</v>
      </c>
      <c r="B29">
        <v>203</v>
      </c>
      <c r="C29">
        <v>96.64</v>
      </c>
      <c r="D29" s="2">
        <f t="shared" si="0"/>
        <v>1040.23296</v>
      </c>
      <c r="E29" s="55">
        <v>33969828</v>
      </c>
      <c r="F29" s="55">
        <f t="shared" si="1"/>
        <v>32655.981214054205</v>
      </c>
      <c r="G29" s="55">
        <v>2038300</v>
      </c>
      <c r="H29" s="55">
        <v>30000</v>
      </c>
      <c r="I29" s="56">
        <f t="shared" si="2"/>
        <v>36038128</v>
      </c>
      <c r="J29" s="56">
        <f t="shared" si="3"/>
        <v>34644.285833819376</v>
      </c>
      <c r="L29" s="1"/>
      <c r="M29" s="1"/>
      <c r="N29" s="12"/>
      <c r="O29" s="1"/>
      <c r="P29" s="12"/>
      <c r="Q29" s="1"/>
      <c r="R29" s="13"/>
      <c r="S29" s="11"/>
    </row>
    <row r="30" spans="1:19" x14ac:dyDescent="0.25">
      <c r="A30">
        <v>10</v>
      </c>
      <c r="B30">
        <v>702</v>
      </c>
      <c r="C30">
        <v>96.64</v>
      </c>
      <c r="D30" s="2">
        <f t="shared" si="0"/>
        <v>1040.23296</v>
      </c>
      <c r="E30" s="55">
        <v>33250597</v>
      </c>
      <c r="F30" s="55">
        <f t="shared" si="1"/>
        <v>31964.567821423385</v>
      </c>
      <c r="G30" s="55">
        <v>1995200</v>
      </c>
      <c r="H30" s="55">
        <v>30000</v>
      </c>
      <c r="I30" s="56">
        <f t="shared" ref="I30" si="13">E30+G30+H30</f>
        <v>35275797</v>
      </c>
      <c r="J30" s="56">
        <f t="shared" ref="J30" si="14">I30/D30</f>
        <v>33911.439414494227</v>
      </c>
      <c r="L30" s="1"/>
      <c r="M30" s="1"/>
      <c r="N30" s="12"/>
      <c r="O30" s="1"/>
      <c r="P30" s="12"/>
      <c r="Q30" s="1"/>
      <c r="R30" s="13"/>
      <c r="S30" s="11"/>
    </row>
    <row r="31" spans="1:19" x14ac:dyDescent="0.25">
      <c r="A31">
        <v>10</v>
      </c>
      <c r="B31">
        <v>2002</v>
      </c>
      <c r="C31">
        <v>96.64</v>
      </c>
      <c r="D31" s="2">
        <f t="shared" si="0"/>
        <v>1040.23296</v>
      </c>
      <c r="E31" s="55">
        <v>36278744</v>
      </c>
      <c r="F31" s="55">
        <f t="shared" si="1"/>
        <v>34875.595558902496</v>
      </c>
      <c r="G31" s="55">
        <v>2176900</v>
      </c>
      <c r="H31" s="55">
        <v>30000</v>
      </c>
      <c r="I31" s="56">
        <f t="shared" ref="I31:I32" si="15">E31+G31+H31</f>
        <v>38485644</v>
      </c>
      <c r="J31" s="56">
        <f t="shared" ref="J31:J32" si="16">I31/D31</f>
        <v>36997.139563814628</v>
      </c>
      <c r="L31" s="1"/>
      <c r="M31" s="1"/>
      <c r="N31" s="12"/>
      <c r="O31" s="1"/>
      <c r="P31" s="12"/>
      <c r="Q31" s="1"/>
      <c r="R31" s="13"/>
      <c r="S31" s="11"/>
    </row>
    <row r="32" spans="1:19" x14ac:dyDescent="0.25">
      <c r="A32">
        <v>10</v>
      </c>
      <c r="B32">
        <v>1401</v>
      </c>
      <c r="C32">
        <v>204.13</v>
      </c>
      <c r="D32" s="2">
        <f t="shared" si="0"/>
        <v>2197.2553199999998</v>
      </c>
      <c r="E32" s="55">
        <v>101550518</v>
      </c>
      <c r="F32" s="55">
        <f t="shared" si="1"/>
        <v>46216.985834855099</v>
      </c>
      <c r="G32" s="55">
        <v>6093200</v>
      </c>
      <c r="H32" s="55">
        <v>30000</v>
      </c>
      <c r="I32" s="56">
        <f t="shared" si="15"/>
        <v>107673718</v>
      </c>
      <c r="J32" s="56">
        <f t="shared" si="16"/>
        <v>49003.735260042522</v>
      </c>
      <c r="L32" s="1"/>
      <c r="M32" s="1"/>
      <c r="N32" s="12"/>
      <c r="O32" s="1"/>
      <c r="P32" s="12"/>
      <c r="Q32" s="1"/>
      <c r="R32" s="13"/>
      <c r="S32" s="11"/>
    </row>
    <row r="33" spans="1:19" x14ac:dyDescent="0.25">
      <c r="A33">
        <v>10</v>
      </c>
      <c r="B33">
        <v>1501</v>
      </c>
      <c r="C33">
        <v>204.13</v>
      </c>
      <c r="D33" s="2">
        <f t="shared" ref="D33:D34" si="17">C33*10.764</f>
        <v>2197.2553199999998</v>
      </c>
      <c r="E33" s="55">
        <v>102160509</v>
      </c>
      <c r="F33" s="55">
        <f t="shared" ref="F33:F34" si="18">E33/D33</f>
        <v>46494.600818624946</v>
      </c>
      <c r="G33" s="55">
        <v>6129800</v>
      </c>
      <c r="H33" s="55">
        <v>30000</v>
      </c>
      <c r="I33" s="56">
        <f t="shared" ref="I33" si="19">E33+G33+H33</f>
        <v>108320309</v>
      </c>
      <c r="J33" s="56">
        <f t="shared" ref="J33" si="20">I33/D33</f>
        <v>49298.007388599704</v>
      </c>
      <c r="L33" s="1"/>
      <c r="M33" s="1"/>
      <c r="N33" s="12"/>
      <c r="O33" s="1"/>
      <c r="P33" s="12"/>
      <c r="Q33" s="1"/>
      <c r="R33" s="13"/>
      <c r="S33" s="11"/>
    </row>
    <row r="34" spans="1:19" x14ac:dyDescent="0.25">
      <c r="A34">
        <v>10</v>
      </c>
      <c r="B34">
        <v>803</v>
      </c>
      <c r="C34">
        <v>96.64</v>
      </c>
      <c r="D34" s="2">
        <f t="shared" si="17"/>
        <v>1040.23296</v>
      </c>
      <c r="E34" s="55">
        <v>34923699</v>
      </c>
      <c r="F34" s="55">
        <f t="shared" si="18"/>
        <v>33572.959464772197</v>
      </c>
      <c r="G34" s="55">
        <v>2095600</v>
      </c>
      <c r="H34" s="55">
        <v>30000</v>
      </c>
      <c r="I34" s="56">
        <f t="shared" ref="I34" si="21">E34+G34+H34</f>
        <v>37049299</v>
      </c>
      <c r="J34" s="56">
        <f t="shared" ref="J34" si="22">I34/D34</f>
        <v>35616.347899608947</v>
      </c>
      <c r="L34" s="1"/>
      <c r="M34" s="1"/>
      <c r="N34" s="12"/>
      <c r="O34" s="1"/>
      <c r="P34" s="12"/>
      <c r="Q34" s="1"/>
      <c r="R34" s="13"/>
      <c r="S34" s="11"/>
    </row>
    <row r="35" spans="1:19" x14ac:dyDescent="0.25">
      <c r="D35" s="2"/>
      <c r="E35" s="55"/>
      <c r="F35" s="81"/>
      <c r="G35" s="55"/>
      <c r="H35" s="55"/>
      <c r="I35" s="56"/>
      <c r="J35" s="56"/>
      <c r="L35" s="1"/>
      <c r="M35" s="1"/>
      <c r="N35" s="12"/>
      <c r="O35" s="1"/>
      <c r="P35" s="12"/>
      <c r="Q35" s="1"/>
      <c r="R35" s="13"/>
      <c r="S35" s="11"/>
    </row>
    <row r="36" spans="1:19" x14ac:dyDescent="0.25">
      <c r="A36">
        <v>1</v>
      </c>
      <c r="B36">
        <v>1302</v>
      </c>
      <c r="C36">
        <v>191.58</v>
      </c>
      <c r="D36" s="2">
        <f t="shared" si="0"/>
        <v>2062.1671200000001</v>
      </c>
      <c r="E36" s="55">
        <v>79963999</v>
      </c>
      <c r="F36" s="56">
        <f t="shared" si="1"/>
        <v>38776.682173072375</v>
      </c>
      <c r="G36" s="55">
        <v>4798000</v>
      </c>
      <c r="H36" s="55">
        <v>30000</v>
      </c>
      <c r="I36" s="56">
        <f t="shared" si="2"/>
        <v>84791999</v>
      </c>
      <c r="J36" s="56">
        <f t="shared" ref="J36:J39" si="23">I36/D36</f>
        <v>41117.908523340244</v>
      </c>
      <c r="L36" s="1"/>
      <c r="M36" s="1"/>
      <c r="N36" s="12"/>
      <c r="O36" s="1"/>
      <c r="P36" s="12"/>
      <c r="Q36" s="1"/>
      <c r="R36" s="13"/>
      <c r="S36" s="11"/>
    </row>
    <row r="37" spans="1:19" x14ac:dyDescent="0.25">
      <c r="A37">
        <v>1</v>
      </c>
      <c r="B37">
        <v>1401</v>
      </c>
      <c r="C37">
        <v>210.89</v>
      </c>
      <c r="D37" s="2">
        <f t="shared" si="0"/>
        <v>2270.0199599999996</v>
      </c>
      <c r="E37" s="55">
        <v>98977412</v>
      </c>
      <c r="F37" s="56">
        <f t="shared" si="1"/>
        <v>43602.00075068944</v>
      </c>
      <c r="G37" s="55">
        <v>5938800</v>
      </c>
      <c r="H37" s="55">
        <v>30000</v>
      </c>
      <c r="I37" s="56">
        <f t="shared" si="2"/>
        <v>104946212</v>
      </c>
      <c r="J37" s="56">
        <f t="shared" si="23"/>
        <v>46231.404943241127</v>
      </c>
      <c r="L37" s="1"/>
      <c r="M37" s="1"/>
      <c r="N37" s="12"/>
      <c r="O37" s="1"/>
      <c r="P37" s="12"/>
      <c r="Q37" s="1"/>
      <c r="R37" s="13"/>
      <c r="S37" s="11"/>
    </row>
    <row r="38" spans="1:19" x14ac:dyDescent="0.25">
      <c r="A38">
        <v>1</v>
      </c>
      <c r="B38">
        <v>703</v>
      </c>
      <c r="C38">
        <v>129.33000000000001</v>
      </c>
      <c r="D38" s="2">
        <f t="shared" si="0"/>
        <v>1392.1081200000001</v>
      </c>
      <c r="E38" s="55">
        <v>49608897</v>
      </c>
      <c r="F38" s="81">
        <f t="shared" si="1"/>
        <v>35635.807511847568</v>
      </c>
      <c r="G38" s="55">
        <v>2976700</v>
      </c>
      <c r="H38" s="55">
        <v>30000</v>
      </c>
      <c r="I38" s="56">
        <f t="shared" si="2"/>
        <v>52615597</v>
      </c>
      <c r="J38" s="56">
        <f t="shared" si="23"/>
        <v>37795.625385763859</v>
      </c>
      <c r="L38" s="1"/>
      <c r="M38" s="1"/>
      <c r="N38" s="12"/>
      <c r="O38" s="1"/>
      <c r="P38" s="12"/>
      <c r="Q38" s="1"/>
      <c r="R38" s="13"/>
      <c r="S38" s="11"/>
    </row>
    <row r="39" spans="1:19" x14ac:dyDescent="0.25">
      <c r="A39">
        <v>1</v>
      </c>
      <c r="B39">
        <v>904</v>
      </c>
      <c r="C39">
        <v>185.39</v>
      </c>
      <c r="D39" s="2">
        <f t="shared" si="0"/>
        <v>1995.5379599999997</v>
      </c>
      <c r="E39" s="55">
        <v>79404099</v>
      </c>
      <c r="F39" s="81">
        <f t="shared" si="1"/>
        <v>39790.82362332011</v>
      </c>
      <c r="G39" s="55">
        <v>4764400</v>
      </c>
      <c r="H39" s="55">
        <v>30000</v>
      </c>
      <c r="I39" s="56">
        <f t="shared" si="2"/>
        <v>84198499</v>
      </c>
      <c r="J39" s="56">
        <f t="shared" si="23"/>
        <v>42193.383783087753</v>
      </c>
      <c r="L39" s="1"/>
      <c r="M39" s="1"/>
      <c r="N39" s="1"/>
      <c r="O39" s="1"/>
      <c r="P39" s="1"/>
      <c r="Q39" s="1"/>
      <c r="R39" s="1"/>
    </row>
    <row r="40" spans="1:19" x14ac:dyDescent="0.25">
      <c r="A40">
        <v>1</v>
      </c>
      <c r="B40">
        <v>1101</v>
      </c>
      <c r="C40">
        <v>210.89</v>
      </c>
      <c r="D40" s="2">
        <f t="shared" si="0"/>
        <v>2270.0199599999996</v>
      </c>
      <c r="E40" s="55">
        <v>94481177</v>
      </c>
      <c r="F40" s="81">
        <f t="shared" si="1"/>
        <v>41621.297902596423</v>
      </c>
      <c r="G40" s="55">
        <v>5669000</v>
      </c>
      <c r="H40" s="55">
        <v>30000</v>
      </c>
      <c r="I40" s="56">
        <f t="shared" ref="I40" si="24">E40+G40+H40</f>
        <v>100180177</v>
      </c>
      <c r="J40" s="56">
        <f t="shared" ref="J40" si="25">I40/D40</f>
        <v>44131.848514671219</v>
      </c>
      <c r="L40" s="1"/>
      <c r="M40" s="1"/>
      <c r="N40" s="1"/>
      <c r="O40" s="1"/>
      <c r="P40" s="1"/>
      <c r="Q40" s="1"/>
      <c r="R40" s="1"/>
    </row>
    <row r="41" spans="1:19" x14ac:dyDescent="0.25">
      <c r="A41">
        <v>1</v>
      </c>
      <c r="B41">
        <v>1702</v>
      </c>
      <c r="C41">
        <v>191.58</v>
      </c>
      <c r="D41" s="2">
        <f t="shared" si="0"/>
        <v>2062.1671200000001</v>
      </c>
      <c r="E41" s="55">
        <v>87922408</v>
      </c>
      <c r="F41" s="81">
        <f t="shared" si="1"/>
        <v>42635.927586703059</v>
      </c>
      <c r="G41" s="55">
        <v>5275500</v>
      </c>
      <c r="H41" s="55">
        <v>30000</v>
      </c>
      <c r="I41" s="56">
        <f t="shared" ref="I41" si="26">E41+G41+H41</f>
        <v>93227908</v>
      </c>
      <c r="J41" s="56">
        <f t="shared" ref="J41" si="27">I41/D41</f>
        <v>45208.706460221321</v>
      </c>
      <c r="L41" s="1"/>
      <c r="M41" s="1"/>
      <c r="N41" s="1"/>
      <c r="O41" s="1"/>
      <c r="P41" s="1"/>
      <c r="Q41" s="1"/>
      <c r="R41" s="1"/>
    </row>
    <row r="42" spans="1:19" x14ac:dyDescent="0.25">
      <c r="A42">
        <v>1</v>
      </c>
      <c r="B42">
        <v>1103</v>
      </c>
      <c r="C42">
        <v>129.33000000000001</v>
      </c>
      <c r="D42" s="2">
        <f t="shared" si="0"/>
        <v>1392.1081200000001</v>
      </c>
      <c r="E42" s="55">
        <v>51014936</v>
      </c>
      <c r="F42" s="81">
        <f t="shared" ref="F42:F49" si="28">E42/D42</f>
        <v>36645.814550668663</v>
      </c>
      <c r="G42" s="55">
        <v>3061000</v>
      </c>
      <c r="H42" s="55">
        <v>30000</v>
      </c>
      <c r="I42" s="56">
        <f t="shared" ref="I42:I49" si="29">E42+G42+H42</f>
        <v>54105936</v>
      </c>
      <c r="J42" s="56">
        <f t="shared" ref="J42:J49" si="30">I42/D42</f>
        <v>38866.188065909708</v>
      </c>
      <c r="L42" s="1"/>
      <c r="M42" s="1"/>
      <c r="N42" s="1"/>
      <c r="O42" s="1"/>
      <c r="P42" s="1"/>
      <c r="Q42" s="1"/>
      <c r="R42" s="1"/>
    </row>
    <row r="43" spans="1:19" x14ac:dyDescent="0.25">
      <c r="A43">
        <v>1</v>
      </c>
      <c r="B43">
        <v>103</v>
      </c>
      <c r="C43">
        <v>129.33000000000001</v>
      </c>
      <c r="D43" s="2">
        <f t="shared" si="0"/>
        <v>1392.1081200000001</v>
      </c>
      <c r="E43" s="55">
        <v>48332358</v>
      </c>
      <c r="F43" s="81">
        <f t="shared" si="28"/>
        <v>34718.82485679345</v>
      </c>
      <c r="G43" s="55">
        <v>2900100</v>
      </c>
      <c r="H43" s="55">
        <v>30000</v>
      </c>
      <c r="I43" s="56">
        <f t="shared" si="29"/>
        <v>51262458</v>
      </c>
      <c r="J43" s="56">
        <f t="shared" si="30"/>
        <v>36823.618268960316</v>
      </c>
      <c r="L43" s="1"/>
      <c r="M43" s="1"/>
      <c r="N43" s="1"/>
      <c r="O43" s="1"/>
      <c r="P43" s="1"/>
      <c r="Q43" s="1"/>
      <c r="R43" s="1"/>
    </row>
    <row r="44" spans="1:19" x14ac:dyDescent="0.25">
      <c r="A44">
        <v>1</v>
      </c>
      <c r="B44">
        <v>1701</v>
      </c>
      <c r="C44">
        <v>210.89</v>
      </c>
      <c r="D44" s="2">
        <f t="shared" si="0"/>
        <v>2270.0199599999996</v>
      </c>
      <c r="E44" s="55">
        <v>90388894</v>
      </c>
      <c r="F44" s="81">
        <f t="shared" si="28"/>
        <v>39818.54591269762</v>
      </c>
      <c r="G44" s="55">
        <v>5423500</v>
      </c>
      <c r="H44" s="55">
        <v>30000</v>
      </c>
      <c r="I44" s="56">
        <f t="shared" si="29"/>
        <v>95842394</v>
      </c>
      <c r="J44" s="56">
        <f t="shared" si="30"/>
        <v>42220.947695984141</v>
      </c>
      <c r="L44" s="1"/>
      <c r="M44" s="1"/>
      <c r="N44" s="1"/>
      <c r="O44" s="1"/>
      <c r="P44" s="1"/>
      <c r="Q44" s="1"/>
      <c r="R44" s="1"/>
    </row>
    <row r="45" spans="1:19" x14ac:dyDescent="0.25">
      <c r="D45" s="2"/>
      <c r="E45" s="55"/>
      <c r="F45" s="81" t="e">
        <f t="shared" si="28"/>
        <v>#DIV/0!</v>
      </c>
      <c r="G45" s="55"/>
      <c r="H45" s="55">
        <v>30000</v>
      </c>
      <c r="I45" s="56">
        <f t="shared" si="29"/>
        <v>30000</v>
      </c>
      <c r="J45" s="56" t="e">
        <f t="shared" si="30"/>
        <v>#DIV/0!</v>
      </c>
      <c r="L45" s="1"/>
      <c r="M45" s="1"/>
      <c r="N45" s="1"/>
      <c r="O45" s="1"/>
      <c r="P45" s="1"/>
      <c r="Q45" s="1"/>
      <c r="R45" s="1"/>
    </row>
    <row r="46" spans="1:19" x14ac:dyDescent="0.25">
      <c r="D46" s="2"/>
      <c r="E46" s="55"/>
      <c r="F46" s="81" t="e">
        <f t="shared" si="28"/>
        <v>#DIV/0!</v>
      </c>
      <c r="G46" s="55"/>
      <c r="H46" s="55">
        <v>30000</v>
      </c>
      <c r="I46" s="56">
        <f t="shared" si="29"/>
        <v>30000</v>
      </c>
      <c r="J46" s="56" t="e">
        <f t="shared" si="30"/>
        <v>#DIV/0!</v>
      </c>
      <c r="L46" s="1"/>
      <c r="M46" s="1"/>
      <c r="N46" s="1"/>
      <c r="O46" s="1"/>
      <c r="P46" s="1"/>
      <c r="Q46" s="1"/>
      <c r="R46" s="1"/>
    </row>
    <row r="47" spans="1:19" x14ac:dyDescent="0.25">
      <c r="D47" s="2"/>
      <c r="E47" s="55"/>
      <c r="F47" s="81" t="e">
        <f t="shared" si="28"/>
        <v>#DIV/0!</v>
      </c>
      <c r="G47" s="55"/>
      <c r="H47" s="55">
        <v>30000</v>
      </c>
      <c r="I47" s="56">
        <f t="shared" si="29"/>
        <v>30000</v>
      </c>
      <c r="J47" s="56" t="e">
        <f t="shared" si="30"/>
        <v>#DIV/0!</v>
      </c>
      <c r="L47" s="1"/>
      <c r="M47" s="1"/>
      <c r="N47" s="1"/>
      <c r="O47" s="1"/>
      <c r="P47" s="1"/>
      <c r="Q47" s="1"/>
      <c r="R47" s="1"/>
    </row>
    <row r="48" spans="1:19" x14ac:dyDescent="0.25">
      <c r="D48" s="2"/>
      <c r="E48" s="55"/>
      <c r="F48" s="81" t="e">
        <f t="shared" si="28"/>
        <v>#DIV/0!</v>
      </c>
      <c r="G48" s="55"/>
      <c r="H48" s="55"/>
      <c r="I48" s="56">
        <f t="shared" si="29"/>
        <v>0</v>
      </c>
      <c r="J48" s="56" t="e">
        <f t="shared" si="30"/>
        <v>#DIV/0!</v>
      </c>
      <c r="L48" s="1"/>
      <c r="M48" s="1"/>
      <c r="N48" s="1"/>
      <c r="O48" s="1"/>
      <c r="P48" s="1"/>
      <c r="Q48" s="1"/>
      <c r="R48" s="1"/>
    </row>
    <row r="49" spans="2:18" x14ac:dyDescent="0.25">
      <c r="B49" s="1"/>
      <c r="C49" s="1"/>
      <c r="D49" s="1"/>
      <c r="E49" s="55"/>
      <c r="F49" s="81" t="e">
        <f t="shared" si="28"/>
        <v>#DIV/0!</v>
      </c>
      <c r="G49" s="55"/>
      <c r="H49" s="55"/>
      <c r="I49" s="56">
        <f t="shared" si="29"/>
        <v>0</v>
      </c>
      <c r="J49" s="56" t="e">
        <f t="shared" si="30"/>
        <v>#DIV/0!</v>
      </c>
      <c r="K49" s="1"/>
      <c r="L49" s="1"/>
      <c r="M49" s="1"/>
      <c r="N49" s="1"/>
      <c r="O49" s="1"/>
      <c r="P49" s="1"/>
      <c r="Q49" s="1"/>
      <c r="R49" s="1"/>
    </row>
    <row r="50" spans="2:18" x14ac:dyDescent="0.25">
      <c r="B50" s="1"/>
      <c r="C50" s="1"/>
      <c r="D50" s="1"/>
      <c r="E50" s="55"/>
      <c r="F50" s="1"/>
      <c r="G50" s="1"/>
      <c r="H50" s="55"/>
      <c r="I50" s="56"/>
      <c r="J50" s="56"/>
      <c r="K50" s="1"/>
      <c r="L50" s="1"/>
      <c r="M50" s="1"/>
      <c r="N50" s="1"/>
      <c r="O50" s="1"/>
      <c r="P50" s="1"/>
      <c r="Q50" s="1"/>
      <c r="R50" s="1"/>
    </row>
    <row r="51" spans="2:18" x14ac:dyDescent="0.25">
      <c r="B51" s="1"/>
      <c r="C51" s="1"/>
      <c r="D51" s="1"/>
      <c r="E51" s="55"/>
      <c r="F51" s="1"/>
      <c r="G51" s="1"/>
      <c r="H51" s="55"/>
      <c r="I51" s="56"/>
      <c r="J51" s="56"/>
      <c r="K51" s="1"/>
      <c r="L51" s="1"/>
      <c r="M51" s="1"/>
      <c r="N51" s="1"/>
      <c r="O51" s="1"/>
      <c r="P51" s="1"/>
      <c r="Q51" s="1"/>
      <c r="R51" s="1"/>
    </row>
    <row r="52" spans="2:18" x14ac:dyDescent="0.25">
      <c r="B52" s="1"/>
      <c r="C52" s="1"/>
      <c r="D52" s="1"/>
      <c r="E52" s="1"/>
      <c r="F52" s="1"/>
      <c r="G52" s="1"/>
      <c r="H52" s="55"/>
      <c r="I52" s="56"/>
      <c r="J52" s="56"/>
      <c r="K52" s="1"/>
      <c r="L52" s="1"/>
      <c r="M52" s="1"/>
      <c r="N52" s="1"/>
      <c r="O52" s="1"/>
      <c r="P52" s="1"/>
      <c r="Q52" s="1"/>
      <c r="R52" s="1"/>
    </row>
    <row r="53" spans="2:18" x14ac:dyDescent="0.25">
      <c r="B53" s="1"/>
      <c r="C53" s="1"/>
      <c r="D53" s="1"/>
      <c r="E53" s="1"/>
      <c r="F53" s="1"/>
      <c r="G53" s="1"/>
      <c r="H53" s="55"/>
      <c r="I53" s="56"/>
      <c r="J53" s="56"/>
      <c r="K53" s="1"/>
      <c r="L53" s="1"/>
      <c r="M53" s="1"/>
      <c r="N53" s="1"/>
      <c r="O53" s="1"/>
      <c r="P53" s="1"/>
      <c r="Q53" s="1"/>
      <c r="R53" s="1"/>
    </row>
    <row r="54" spans="2:18" x14ac:dyDescent="0.25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</row>
    <row r="55" spans="2:18" x14ac:dyDescent="0.25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</row>
    <row r="56" spans="2:18" x14ac:dyDescent="0.25"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</row>
    <row r="57" spans="2:18" x14ac:dyDescent="0.25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</row>
    <row r="58" spans="2:18" x14ac:dyDescent="0.25"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</row>
    <row r="59" spans="2:18" x14ac:dyDescent="0.25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</row>
    <row r="60" spans="2:18" x14ac:dyDescent="0.25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</row>
    <row r="61" spans="2:18" x14ac:dyDescent="0.25"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</row>
    <row r="62" spans="2:18" x14ac:dyDescent="0.25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</row>
    <row r="63" spans="2:18" x14ac:dyDescent="0.25"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</row>
    <row r="64" spans="2:18" x14ac:dyDescent="0.25"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16CD04-9FCB-4C32-AF98-975EB73D938E}">
  <dimension ref="A1"/>
  <sheetViews>
    <sheetView workbookViewId="0">
      <selection activeCell="Q3" sqref="Q3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Tower 5</vt:lpstr>
      <vt:lpstr>Tower 9</vt:lpstr>
      <vt:lpstr>Tower 10</vt:lpstr>
      <vt:lpstr>Tower 1</vt:lpstr>
      <vt:lpstr>Total</vt:lpstr>
      <vt:lpstr>Rera</vt:lpstr>
      <vt:lpstr>Typical Floor</vt:lpstr>
      <vt:lpstr>IGR</vt:lpstr>
      <vt:lpstr>RR</vt:lpstr>
    </vt:vector>
  </TitlesOfParts>
  <Company>NONE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CHANGE_ME1</dc:creator>
  <cp:lastModifiedBy>Vinita Surve</cp:lastModifiedBy>
  <cp:lastPrinted>2013-08-31T05:30:46Z</cp:lastPrinted>
  <dcterms:created xsi:type="dcterms:W3CDTF">2013-08-30T08:57:19Z</dcterms:created>
  <dcterms:modified xsi:type="dcterms:W3CDTF">2024-09-28T09:26:54Z</dcterms:modified>
</cp:coreProperties>
</file>