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UBI\Nandurbar\Vandana Ravindra Chaudhari\"/>
    </mc:Choice>
  </mc:AlternateContent>
  <xr:revisionPtr revIDLastSave="0" documentId="13_ncr:1_{8798ED6E-098A-405D-811C-2804674AC74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2" i="4" l="1"/>
  <c r="U2" i="4"/>
  <c r="Q61" i="4" l="1"/>
  <c r="Q60" i="4"/>
  <c r="Q59" i="4"/>
  <c r="Q58" i="4"/>
  <c r="Q57" i="4"/>
  <c r="Q34" i="4"/>
  <c r="Q36" i="4"/>
  <c r="Q35" i="4"/>
  <c r="Q33" i="4"/>
  <c r="Q32" i="4"/>
  <c r="Q31" i="4"/>
  <c r="Q30" i="4"/>
  <c r="Q29" i="4"/>
  <c r="Q52" i="4"/>
  <c r="Q50" i="4"/>
  <c r="Q49" i="4"/>
  <c r="Q48" i="4"/>
  <c r="Q47" i="4"/>
  <c r="O53" i="4"/>
  <c r="Q53" i="4" s="1"/>
  <c r="O52" i="4"/>
  <c r="Q44" i="4"/>
  <c r="Q43" i="4"/>
  <c r="Q45" i="4" s="1"/>
  <c r="Q42" i="4"/>
  <c r="Q22" i="4"/>
  <c r="Q23" i="4"/>
  <c r="Q24" i="4"/>
  <c r="Q25" i="4"/>
  <c r="Q26" i="4"/>
  <c r="Q27" i="4"/>
  <c r="Q28" i="4"/>
  <c r="Q37" i="4"/>
  <c r="Q21" i="4"/>
  <c r="Q54" i="4" l="1"/>
  <c r="Q38" i="4"/>
  <c r="Q55" i="4" s="1"/>
  <c r="H20" i="4"/>
  <c r="Q12" i="4" l="1"/>
  <c r="P12" i="4"/>
  <c r="P11" i="4"/>
  <c r="Q11" i="4" s="1"/>
  <c r="Q10" i="4"/>
  <c r="P10" i="4"/>
  <c r="P9" i="4"/>
  <c r="Q9" i="4" s="1"/>
  <c r="P8" i="4"/>
  <c r="Q8" i="4" s="1"/>
  <c r="P7" i="4"/>
  <c r="Q7" i="4" s="1"/>
  <c r="P6" i="4"/>
  <c r="Q6" i="4" s="1"/>
  <c r="P5" i="4"/>
  <c r="P4" i="4"/>
  <c r="P3" i="4"/>
  <c r="P2" i="4"/>
  <c r="Q2" i="4" s="1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C15" i="4" s="1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<sst xmlns="http://schemas.openxmlformats.org/spreadsheetml/2006/main" count="32" uniqueCount="28">
  <si>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</si>
  <si>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</si>
  <si>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</si>
  <si>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</si>
  <si>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</si>
  <si>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</si>
  <si>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</si>
  <si>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</si>
  <si>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</si>
  <si>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</si>
  <si>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</si>
  <si>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</si>
  <si>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</si>
  <si>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201, 2nd Floor, EL Castillo, Navi Mumbai, Plot No. 23B &amp; 23C, Sector 6, Palm Beach Road, Village - Nerul, Taluka - Thane, District - Thane</t>
  </si>
  <si>
    <t>ca</t>
  </si>
  <si>
    <t>agreemetn  - 31.05.2013</t>
  </si>
  <si>
    <t>av</t>
  </si>
  <si>
    <t>oc - 2013</t>
  </si>
  <si>
    <t>rate</t>
  </si>
  <si>
    <t>29.07.22</t>
  </si>
  <si>
    <t>16-17</t>
  </si>
  <si>
    <t>mca</t>
  </si>
  <si>
    <t>bal</t>
  </si>
  <si>
    <t>terrace</t>
  </si>
  <si>
    <t>db</t>
  </si>
  <si>
    <t>servant room</t>
  </si>
  <si>
    <t>from 9th onwards duplex flat</t>
  </si>
  <si>
    <t>rajes  = 10 to 12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</si>
</sst>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448929</xdr:colOff>
      <xdr:row>47</xdr:row>
      <xdr:rowOff>163133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D3C291-2570-4A5B-A539-2689CE29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83329" cy="865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325086</xdr:colOff>
      <xdr:row>51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6E6FF-08CC-49A5-82FB-43053E98A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59486" cy="8621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163139</xdr:colOff>
      <xdr:row>46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312DB-2E99-4AF6-ACE4-D48640AB6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97539" cy="8640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62A14-0E8C-47BF-849F-63CCF752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71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315560</xdr:colOff>
      <xdr:row>52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01AF3-F68B-4286-828B-800483D29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49960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tabSelected="1" topLeftCell="E16" zoomScaleNormal="100" workbookViewId="0">
      <selection activeCell="S35" sqref="S3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2.71093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4513.8888888888896</v>
      </c>
      <c r="C2" s="4">
        <f>B2*1.2</f>
        <v>5416.666666666667</v>
      </c>
      <c r="D2" s="4">
        <f t="shared" ref="D2:D13" si="2">C2*1.2</f>
        <v>6500</v>
      </c>
      <c r="E2" s="5">
        <f t="shared" ref="E2:E13" si="3">R2</f>
        <v>150000000</v>
      </c>
      <c r="F2" s="14">
        <f t="shared" ref="F2:F13" si="4">ROUND((E2/B2),0)</f>
        <v>33231</v>
      </c>
      <c r="G2" s="10">
        <f t="shared" ref="G2:G13" si="5">ROUND((E2/C2),0)</f>
        <v>27692</v>
      </c>
      <c r="H2" s="10">
        <f t="shared" ref="H2:H13" si="6">ROUND((E2/D2),0)</f>
        <v>23077</v>
      </c>
      <c r="I2" s="4" t="e">
        <f>#REF!</f>
        <v>#REF!</v>
      </c>
      <c r="J2" s="4">
        <f t="shared" ref="J2:J13" si="7">S2</f>
        <v>1</v>
      </c>
      <c r="O2">
        <v>6500</v>
      </c>
      <c r="P2">
        <f t="shared" ref="P2:P12" si="8">O2/1.2</f>
        <v>5416.666666666667</v>
      </c>
      <c r="Q2">
        <f t="shared" ref="Q2:Q12" si="9">P2/1.2</f>
        <v>4513.8888888888896</v>
      </c>
      <c r="R2" s="2">
        <v>150000000</v>
      </c>
      <c r="S2" s="8">
        <v>1</v>
      </c>
      <c r="T2" s="8"/>
      <c r="U2">
        <f>O2/1.5</f>
        <v>4333.333333333333</v>
      </c>
      <c r="V2">
        <f>R2/U2</f>
        <v>34615.384615384617</v>
      </c>
    </row>
    <row r="3" spans="1:22" x14ac:dyDescent="0.25">
      <c r="A3" s="4">
        <f t="shared" si="0"/>
        <v>0</v>
      </c>
      <c r="B3" s="4">
        <f t="shared" si="1"/>
        <v>8000</v>
      </c>
      <c r="C3" s="4">
        <f t="shared" ref="C3:C15" si="10">B3*1.2</f>
        <v>9600</v>
      </c>
      <c r="D3" s="4">
        <f t="shared" si="2"/>
        <v>11520</v>
      </c>
      <c r="E3" s="5">
        <f t="shared" si="3"/>
        <v>380000000</v>
      </c>
      <c r="F3" s="14">
        <f t="shared" si="4"/>
        <v>47500</v>
      </c>
      <c r="G3" s="10">
        <f t="shared" si="5"/>
        <v>39583</v>
      </c>
      <c r="H3" s="10">
        <f t="shared" si="6"/>
        <v>32986</v>
      </c>
      <c r="I3" s="4" t="e">
        <f>#REF!</f>
        <v>#REF!</v>
      </c>
      <c r="J3" s="4">
        <f t="shared" si="7"/>
        <v>15</v>
      </c>
      <c r="O3">
        <v>0</v>
      </c>
      <c r="P3">
        <f t="shared" si="8"/>
        <v>0</v>
      </c>
      <c r="Q3">
        <v>8000</v>
      </c>
      <c r="R3" s="2">
        <v>380000000</v>
      </c>
      <c r="S3" s="8">
        <v>15</v>
      </c>
      <c r="T3" s="8"/>
    </row>
    <row r="4" spans="1:22" x14ac:dyDescent="0.25">
      <c r="A4" s="4">
        <f t="shared" si="0"/>
        <v>0</v>
      </c>
      <c r="B4" s="4">
        <f t="shared" si="1"/>
        <v>5500</v>
      </c>
      <c r="C4" s="4">
        <f t="shared" si="10"/>
        <v>6600</v>
      </c>
      <c r="D4" s="4">
        <f t="shared" si="2"/>
        <v>7920</v>
      </c>
      <c r="E4" s="5">
        <f t="shared" si="3"/>
        <v>360000000</v>
      </c>
      <c r="F4" s="10">
        <f t="shared" si="4"/>
        <v>65455</v>
      </c>
      <c r="G4" s="10">
        <f t="shared" si="5"/>
        <v>54545</v>
      </c>
      <c r="H4" s="10">
        <f t="shared" si="6"/>
        <v>45455</v>
      </c>
      <c r="I4" s="4" t="e">
        <f>#REF!</f>
        <v>#REF!</v>
      </c>
      <c r="J4" s="4">
        <f t="shared" si="7"/>
        <v>18</v>
      </c>
      <c r="O4">
        <v>0</v>
      </c>
      <c r="P4">
        <f t="shared" si="8"/>
        <v>0</v>
      </c>
      <c r="Q4">
        <v>5500</v>
      </c>
      <c r="R4" s="2">
        <v>360000000</v>
      </c>
      <c r="S4" s="8">
        <v>18</v>
      </c>
      <c r="T4" s="8"/>
    </row>
    <row r="5" spans="1:22" x14ac:dyDescent="0.25">
      <c r="A5" s="4">
        <f t="shared" si="0"/>
        <v>0</v>
      </c>
      <c r="B5" s="4">
        <f t="shared" si="1"/>
        <v>5292</v>
      </c>
      <c r="C5" s="4">
        <f t="shared" si="10"/>
        <v>6350.4</v>
      </c>
      <c r="D5" s="4">
        <f t="shared" si="2"/>
        <v>7620.48</v>
      </c>
      <c r="E5" s="5">
        <f t="shared" si="3"/>
        <v>111100000</v>
      </c>
      <c r="F5" s="14">
        <f t="shared" si="4"/>
        <v>20994</v>
      </c>
      <c r="G5" s="10">
        <f t="shared" si="5"/>
        <v>17495</v>
      </c>
      <c r="H5" s="10">
        <f t="shared" si="6"/>
        <v>14579</v>
      </c>
      <c r="I5" s="4" t="e">
        <f>#REF!</f>
        <v>#REF!</v>
      </c>
      <c r="J5" s="4" t="str">
        <f t="shared" si="7"/>
        <v>16-17</v>
      </c>
      <c r="O5">
        <v>0</v>
      </c>
      <c r="P5">
        <f t="shared" si="8"/>
        <v>0</v>
      </c>
      <c r="Q5">
        <v>5292</v>
      </c>
      <c r="R5" s="2">
        <v>111100000</v>
      </c>
      <c r="S5" s="8" t="s">
        <v>20</v>
      </c>
      <c r="T5" s="8" t="s">
        <v>19</v>
      </c>
    </row>
    <row r="6" spans="1:22" x14ac:dyDescent="0.25">
      <c r="A6" s="4">
        <f t="shared" si="0"/>
        <v>0</v>
      </c>
      <c r="B6" s="4">
        <f t="shared" si="1"/>
        <v>8333.3333333333339</v>
      </c>
      <c r="C6" s="4">
        <f t="shared" si="10"/>
        <v>10000</v>
      </c>
      <c r="D6" s="4">
        <f t="shared" si="2"/>
        <v>12000</v>
      </c>
      <c r="E6" s="5">
        <f t="shared" si="3"/>
        <v>58200000</v>
      </c>
      <c r="F6" s="10">
        <f t="shared" si="4"/>
        <v>6984</v>
      </c>
      <c r="G6" s="10">
        <f t="shared" si="5"/>
        <v>5820</v>
      </c>
      <c r="H6" s="10">
        <f t="shared" si="6"/>
        <v>4850</v>
      </c>
      <c r="I6" s="4" t="e">
        <f>#REF!</f>
        <v>#REF!</v>
      </c>
      <c r="J6" s="4">
        <f t="shared" si="7"/>
        <v>0</v>
      </c>
      <c r="O6">
        <v>12000</v>
      </c>
      <c r="P6">
        <f t="shared" si="8"/>
        <v>10000</v>
      </c>
      <c r="Q6">
        <f t="shared" si="9"/>
        <v>8333.3333333333339</v>
      </c>
      <c r="R6" s="2">
        <v>58200000</v>
      </c>
      <c r="S6" s="8"/>
      <c r="T6" s="8"/>
    </row>
    <row r="7" spans="1:22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  <c r="S7" s="8"/>
      <c r="T7" s="8"/>
    </row>
    <row r="8" spans="1:22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  <c r="S8" s="8"/>
      <c r="T8" s="8"/>
    </row>
    <row r="9" spans="1:22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  <c r="S9" s="8"/>
      <c r="T9" s="8"/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9"/>
        <v>0</v>
      </c>
      <c r="R10" s="2">
        <v>0</v>
      </c>
      <c r="S10" s="8"/>
      <c r="T10" s="8"/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14" t="e">
        <f t="shared" si="4"/>
        <v>#DIV/0!</v>
      </c>
      <c r="G11" s="14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9"/>
        <v>0</v>
      </c>
      <c r="R11" s="2">
        <v>0</v>
      </c>
      <c r="S11" s="8"/>
      <c r="T11" s="8"/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9"/>
        <v>0</v>
      </c>
      <c r="R12" s="2">
        <v>0</v>
      </c>
      <c r="S12" s="8"/>
      <c r="T12" s="8"/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10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3315</v>
      </c>
    </row>
    <row r="19" spans="7:24" x14ac:dyDescent="0.25">
      <c r="G19" t="s">
        <v>18</v>
      </c>
      <c r="H19">
        <v>35000</v>
      </c>
    </row>
    <row r="20" spans="7:24" x14ac:dyDescent="0.25">
      <c r="H20">
        <f>H19*H18</f>
        <v>116025000</v>
      </c>
      <c r="O20" t="s">
        <v>21</v>
      </c>
    </row>
    <row r="21" spans="7:24" x14ac:dyDescent="0.25">
      <c r="O21">
        <v>5.28</v>
      </c>
      <c r="P21">
        <v>4.09</v>
      </c>
      <c r="Q21">
        <f>P21*O21</f>
        <v>21.595200000000002</v>
      </c>
    </row>
    <row r="22" spans="7:24" x14ac:dyDescent="0.25">
      <c r="G22" s="6"/>
      <c r="H22" s="6"/>
      <c r="O22">
        <v>23.38</v>
      </c>
      <c r="P22">
        <v>36.11</v>
      </c>
      <c r="Q22">
        <f t="shared" ref="Q22:Q37" si="21">P22*O22</f>
        <v>844.2518</v>
      </c>
    </row>
    <row r="23" spans="7:24" x14ac:dyDescent="0.25">
      <c r="G23" t="s">
        <v>15</v>
      </c>
      <c r="I23" t="s">
        <v>17</v>
      </c>
      <c r="O23" s="8">
        <v>4.43</v>
      </c>
      <c r="P23" s="8">
        <v>2.91</v>
      </c>
      <c r="Q23" s="8">
        <f t="shared" si="21"/>
        <v>12.891299999999999</v>
      </c>
      <c r="R23" s="8"/>
    </row>
    <row r="24" spans="7:24" x14ac:dyDescent="0.25">
      <c r="G24" t="s">
        <v>16</v>
      </c>
      <c r="H24">
        <v>75000000</v>
      </c>
      <c r="O24" s="8">
        <v>14.84</v>
      </c>
      <c r="P24" s="8">
        <v>16.73</v>
      </c>
      <c r="Q24" s="8">
        <f t="shared" si="21"/>
        <v>248.2732</v>
      </c>
      <c r="R24" s="15"/>
      <c r="T24" s="11"/>
      <c r="U24" s="11"/>
      <c r="V24" s="11"/>
      <c r="W24" s="11"/>
      <c r="X24" s="11"/>
    </row>
    <row r="25" spans="7:24" x14ac:dyDescent="0.25">
      <c r="O25" s="8">
        <v>13.05</v>
      </c>
      <c r="P25" s="8">
        <v>5.64</v>
      </c>
      <c r="Q25" s="8">
        <f t="shared" si="21"/>
        <v>73.602000000000004</v>
      </c>
      <c r="R25" s="16"/>
      <c r="T25" s="13"/>
      <c r="U25" s="13"/>
      <c r="V25" s="11"/>
      <c r="W25" s="11"/>
      <c r="X25" s="11"/>
    </row>
    <row r="26" spans="7:24" x14ac:dyDescent="0.25">
      <c r="G26" t="s">
        <v>26</v>
      </c>
      <c r="O26" s="8">
        <v>22.69</v>
      </c>
      <c r="P26" s="8">
        <v>15.83</v>
      </c>
      <c r="Q26" s="8">
        <f t="shared" si="21"/>
        <v>359.18270000000001</v>
      </c>
      <c r="R26" s="8"/>
      <c r="T26" s="11"/>
      <c r="U26" s="11"/>
      <c r="V26" s="11"/>
      <c r="W26" s="11"/>
      <c r="X26" s="11"/>
    </row>
    <row r="27" spans="7:24" x14ac:dyDescent="0.25">
      <c r="O27" s="8">
        <v>8.1300000000000008</v>
      </c>
      <c r="P27" s="8">
        <v>15.5</v>
      </c>
      <c r="Q27" s="8">
        <f t="shared" si="21"/>
        <v>126.01500000000001</v>
      </c>
      <c r="R27" s="8"/>
      <c r="T27" s="11"/>
      <c r="U27" s="11"/>
      <c r="V27" s="11"/>
      <c r="W27" s="11"/>
      <c r="X27" s="11"/>
    </row>
    <row r="28" spans="7:24" x14ac:dyDescent="0.25">
      <c r="G28" t="s">
        <v>27</v>
      </c>
      <c r="O28" s="8">
        <v>9.06</v>
      </c>
      <c r="P28" s="8">
        <v>36.229999999999997</v>
      </c>
      <c r="Q28" s="8">
        <f t="shared" si="21"/>
        <v>328.24379999999996</v>
      </c>
      <c r="R28" s="17"/>
      <c r="T28" s="12"/>
      <c r="U28" s="12"/>
      <c r="V28" s="11"/>
      <c r="W28" s="11"/>
      <c r="X28" s="11"/>
    </row>
    <row r="29" spans="7:24" x14ac:dyDescent="0.25">
      <c r="O29" s="8">
        <v>9.1199999999999992</v>
      </c>
      <c r="P29" s="8">
        <v>9.23</v>
      </c>
      <c r="Q29" s="8">
        <f t="shared" si="21"/>
        <v>84.177599999999998</v>
      </c>
      <c r="R29" s="17"/>
      <c r="T29" s="12"/>
      <c r="U29" s="12"/>
      <c r="V29" s="11"/>
      <c r="W29" s="11"/>
      <c r="X29" s="11"/>
    </row>
    <row r="30" spans="7:24" x14ac:dyDescent="0.25">
      <c r="O30" s="8">
        <v>23.98</v>
      </c>
      <c r="P30" s="8">
        <v>14.45</v>
      </c>
      <c r="Q30" s="8">
        <f t="shared" si="21"/>
        <v>346.51099999999997</v>
      </c>
      <c r="R30" s="17"/>
      <c r="T30" s="12"/>
      <c r="U30" s="12"/>
      <c r="V30" s="11"/>
      <c r="W30" s="11"/>
      <c r="X30" s="11"/>
    </row>
    <row r="31" spans="7:24" x14ac:dyDescent="0.25">
      <c r="O31" s="8">
        <v>4.25</v>
      </c>
      <c r="P31" s="8">
        <v>6.46</v>
      </c>
      <c r="Q31" s="8">
        <f t="shared" si="21"/>
        <v>27.454999999999998</v>
      </c>
      <c r="R31" s="17"/>
      <c r="T31" s="12"/>
      <c r="U31" s="12"/>
      <c r="V31" s="11"/>
      <c r="W31" s="11"/>
      <c r="X31" s="11"/>
    </row>
    <row r="32" spans="7:24" x14ac:dyDescent="0.25">
      <c r="O32" s="8">
        <v>11.4</v>
      </c>
      <c r="P32" s="8">
        <v>11.84</v>
      </c>
      <c r="Q32" s="8">
        <f t="shared" si="21"/>
        <v>134.976</v>
      </c>
      <c r="R32" s="17"/>
      <c r="T32" s="12"/>
      <c r="U32" s="12"/>
      <c r="V32" s="11"/>
      <c r="W32" s="11"/>
      <c r="X32" s="11"/>
    </row>
    <row r="33" spans="15:24" x14ac:dyDescent="0.25">
      <c r="O33" s="8">
        <v>3.82</v>
      </c>
      <c r="P33" s="8">
        <v>13.26</v>
      </c>
      <c r="Q33" s="8">
        <f t="shared" si="21"/>
        <v>50.653199999999998</v>
      </c>
      <c r="R33" s="17"/>
      <c r="T33" s="12"/>
      <c r="U33" s="12"/>
      <c r="V33" s="11"/>
      <c r="W33" s="11"/>
      <c r="X33" s="11"/>
    </row>
    <row r="34" spans="15:24" x14ac:dyDescent="0.25">
      <c r="O34" s="8">
        <v>15.83</v>
      </c>
      <c r="P34" s="8">
        <v>24.43</v>
      </c>
      <c r="Q34" s="8">
        <f t="shared" si="21"/>
        <v>386.7269</v>
      </c>
      <c r="R34" s="17"/>
      <c r="T34" s="12"/>
      <c r="U34" s="12"/>
      <c r="V34" s="11"/>
      <c r="W34" s="11"/>
      <c r="X34" s="11"/>
    </row>
    <row r="35" spans="15:24" x14ac:dyDescent="0.25">
      <c r="O35" s="8">
        <v>8.14</v>
      </c>
      <c r="P35" s="8">
        <v>15.75</v>
      </c>
      <c r="Q35" s="8">
        <f t="shared" si="21"/>
        <v>128.20500000000001</v>
      </c>
      <c r="R35" s="17"/>
      <c r="T35" s="12"/>
      <c r="U35" s="12"/>
      <c r="V35" s="11"/>
      <c r="W35" s="11"/>
      <c r="X35" s="11"/>
    </row>
    <row r="36" spans="15:24" x14ac:dyDescent="0.25">
      <c r="O36" s="8">
        <v>17.2</v>
      </c>
      <c r="P36" s="8">
        <v>14.95</v>
      </c>
      <c r="Q36" s="8">
        <f t="shared" si="21"/>
        <v>257.14</v>
      </c>
      <c r="R36" s="17"/>
      <c r="T36" s="12"/>
      <c r="U36" s="12"/>
      <c r="V36" s="11"/>
      <c r="W36" s="11"/>
      <c r="X36" s="11"/>
    </row>
    <row r="37" spans="15:24" x14ac:dyDescent="0.25">
      <c r="O37" s="8">
        <v>5.65</v>
      </c>
      <c r="P37" s="8">
        <v>13.12</v>
      </c>
      <c r="Q37" s="8">
        <f t="shared" si="21"/>
        <v>74.128</v>
      </c>
      <c r="R37" s="8"/>
      <c r="T37" s="11"/>
      <c r="U37" s="11"/>
      <c r="V37" s="11"/>
      <c r="W37" s="11"/>
      <c r="X37" s="11"/>
    </row>
    <row r="38" spans="15:24" x14ac:dyDescent="0.25">
      <c r="O38" s="8"/>
      <c r="P38" s="8"/>
      <c r="Q38" s="8">
        <f>SUM(Q21:Q37)</f>
        <v>3504.0277000000006</v>
      </c>
      <c r="R38" s="8"/>
      <c r="T38" s="11"/>
      <c r="U38" s="11"/>
      <c r="V38" s="11"/>
      <c r="W38" s="11"/>
      <c r="X38" s="11"/>
    </row>
    <row r="39" spans="15:24" x14ac:dyDescent="0.25">
      <c r="O39" s="8" t="s">
        <v>22</v>
      </c>
      <c r="P39" s="8"/>
      <c r="Q39" s="8"/>
      <c r="R39" s="8"/>
      <c r="T39" s="11"/>
      <c r="U39" s="11"/>
      <c r="V39" s="11"/>
      <c r="W39" s="11"/>
      <c r="X39" s="11"/>
    </row>
    <row r="40" spans="15:24" x14ac:dyDescent="0.25">
      <c r="O40" s="8">
        <v>9.6</v>
      </c>
      <c r="P40" s="8">
        <v>36.229999999999997</v>
      </c>
      <c r="Q40" s="8"/>
      <c r="R40" s="8"/>
      <c r="S40" s="6"/>
      <c r="T40" s="11"/>
      <c r="U40" s="11"/>
      <c r="V40" s="11"/>
      <c r="W40" s="11"/>
      <c r="X40" s="11"/>
    </row>
    <row r="41" spans="15:24" x14ac:dyDescent="0.25">
      <c r="O41" s="8" t="s">
        <v>23</v>
      </c>
      <c r="P41" s="8"/>
      <c r="Q41" s="8"/>
      <c r="R41" s="8"/>
      <c r="S41" s="6"/>
      <c r="T41" s="11"/>
      <c r="U41" s="11"/>
      <c r="V41" s="11"/>
      <c r="W41" s="11"/>
      <c r="X41" s="11"/>
    </row>
    <row r="42" spans="15:24" x14ac:dyDescent="0.25">
      <c r="O42" s="8">
        <v>24</v>
      </c>
      <c r="P42" s="8">
        <v>16.440000000000001</v>
      </c>
      <c r="Q42" s="8">
        <f>P42*O42</f>
        <v>394.56000000000006</v>
      </c>
      <c r="R42" s="8"/>
    </row>
    <row r="43" spans="15:24" x14ac:dyDescent="0.25">
      <c r="O43" s="8">
        <v>16.5</v>
      </c>
      <c r="P43" s="8">
        <v>36.229999999999997</v>
      </c>
      <c r="Q43" s="8">
        <f t="shared" ref="Q43:Q44" si="22">P43*O43</f>
        <v>597.79499999999996</v>
      </c>
      <c r="R43" s="8"/>
      <c r="T43" s="6"/>
    </row>
    <row r="44" spans="15:24" x14ac:dyDescent="0.25">
      <c r="O44" s="8">
        <v>24</v>
      </c>
      <c r="P44" s="8">
        <v>16.440000000000001</v>
      </c>
      <c r="Q44" s="8">
        <f t="shared" si="22"/>
        <v>394.56000000000006</v>
      </c>
      <c r="R44" s="8"/>
      <c r="S44" s="6"/>
    </row>
    <row r="45" spans="15:24" x14ac:dyDescent="0.25">
      <c r="O45" s="8"/>
      <c r="P45" s="8"/>
      <c r="Q45" s="8">
        <f>SUM(Q42:Q44)</f>
        <v>1386.915</v>
      </c>
      <c r="R45" s="8"/>
    </row>
    <row r="46" spans="15:24" x14ac:dyDescent="0.25">
      <c r="O46" s="8" t="s">
        <v>24</v>
      </c>
      <c r="P46" s="8"/>
      <c r="Q46" s="8"/>
      <c r="R46" s="8"/>
    </row>
    <row r="47" spans="15:24" x14ac:dyDescent="0.25">
      <c r="O47" s="8">
        <v>3.45</v>
      </c>
      <c r="P47" s="8">
        <v>25.39</v>
      </c>
      <c r="Q47" s="8">
        <f>P47*O47</f>
        <v>87.595500000000001</v>
      </c>
      <c r="R47" s="8"/>
    </row>
    <row r="48" spans="15:24" x14ac:dyDescent="0.25">
      <c r="O48">
        <v>18.5</v>
      </c>
      <c r="P48">
        <v>2</v>
      </c>
      <c r="Q48">
        <f t="shared" ref="Q48:Q53" si="23">P48*O48</f>
        <v>37</v>
      </c>
    </row>
    <row r="49" spans="15:17" x14ac:dyDescent="0.25">
      <c r="O49">
        <v>3</v>
      </c>
      <c r="P49">
        <v>11.9</v>
      </c>
      <c r="Q49">
        <f t="shared" si="23"/>
        <v>35.700000000000003</v>
      </c>
    </row>
    <row r="50" spans="15:17" x14ac:dyDescent="0.25">
      <c r="O50">
        <v>2.06</v>
      </c>
      <c r="P50">
        <v>24</v>
      </c>
      <c r="Q50">
        <f t="shared" si="23"/>
        <v>49.44</v>
      </c>
    </row>
    <row r="51" spans="15:17" x14ac:dyDescent="0.25">
      <c r="O51" t="s">
        <v>22</v>
      </c>
      <c r="Q51">
        <v>0</v>
      </c>
    </row>
    <row r="52" spans="15:17" x14ac:dyDescent="0.25">
      <c r="O52">
        <f>0.5*14</f>
        <v>7</v>
      </c>
      <c r="P52">
        <v>16</v>
      </c>
      <c r="Q52">
        <f t="shared" si="23"/>
        <v>112</v>
      </c>
    </row>
    <row r="53" spans="15:17" x14ac:dyDescent="0.25">
      <c r="O53">
        <f>0.5*16</f>
        <v>8</v>
      </c>
      <c r="P53">
        <v>14</v>
      </c>
      <c r="Q53">
        <f t="shared" si="23"/>
        <v>112</v>
      </c>
    </row>
    <row r="54" spans="15:17" x14ac:dyDescent="0.25">
      <c r="Q54">
        <f>SUM(Q47:Q53)</f>
        <v>433.7355</v>
      </c>
    </row>
    <row r="55" spans="15:17" x14ac:dyDescent="0.25">
      <c r="Q55" s="6">
        <f>Q54+Q45+Q38</f>
        <v>5324.6782000000003</v>
      </c>
    </row>
    <row r="56" spans="15:17" x14ac:dyDescent="0.25">
      <c r="O56" t="s">
        <v>25</v>
      </c>
    </row>
    <row r="57" spans="15:17" x14ac:dyDescent="0.25">
      <c r="O57">
        <v>7.74</v>
      </c>
      <c r="P57">
        <v>10.15</v>
      </c>
      <c r="Q57">
        <f>P57*O57</f>
        <v>78.561000000000007</v>
      </c>
    </row>
    <row r="58" spans="15:17" x14ac:dyDescent="0.25">
      <c r="O58">
        <v>3.4</v>
      </c>
      <c r="P58">
        <v>6.89</v>
      </c>
      <c r="Q58">
        <f t="shared" ref="Q58:Q60" si="24">P58*O58</f>
        <v>23.425999999999998</v>
      </c>
    </row>
    <row r="59" spans="15:17" x14ac:dyDescent="0.25">
      <c r="O59">
        <v>4</v>
      </c>
      <c r="P59">
        <v>3</v>
      </c>
      <c r="Q59">
        <f t="shared" si="24"/>
        <v>12</v>
      </c>
    </row>
    <row r="60" spans="15:17" x14ac:dyDescent="0.25">
      <c r="O60">
        <v>6.25</v>
      </c>
      <c r="P60">
        <v>3.78</v>
      </c>
      <c r="Q60">
        <f t="shared" si="24"/>
        <v>23.625</v>
      </c>
    </row>
    <row r="61" spans="15:17" x14ac:dyDescent="0.25">
      <c r="Q61" s="6">
        <f>SUM(Q57:Q60)</f>
        <v>137.61200000000002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2024-09-23T07:23:51Z</dcterms:modified>
</cp:coreProperties>
</file>