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W)\WAMAN NAGO DESALE\"/>
    </mc:Choice>
  </mc:AlternateContent>
  <xr:revisionPtr revIDLastSave="0" documentId="13_ncr:1_{7DF20E8A-F6C8-498E-9CE5-185148CCA85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6" i="4" l="1"/>
  <c r="I20" i="4" l="1"/>
  <c r="Q24" i="4"/>
  <c r="R24" i="4" s="1"/>
  <c r="R21" i="4" l="1"/>
  <c r="O22" i="4" s="1"/>
  <c r="P8" i="4" l="1"/>
  <c r="Q8" i="4" s="1"/>
  <c r="Q7" i="4"/>
  <c r="Q6" i="4"/>
  <c r="P5" i="4"/>
  <c r="P4" i="4"/>
  <c r="Q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<sst xmlns="http://schemas.openxmlformats.org/spreadsheetml/2006/main" count="29" uniqueCount="26">
  <si>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</si>
  <si>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</si>
  <si>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</si>
  <si>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</si>
  <si>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</si>
  <si>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</si>
  <si>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</si>
  <si>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</si>
  <si>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</si>
  <si>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</si>
  <si>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</si>
  <si>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</si>
  <si>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</si>
  <si>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Shop No 5, Ground Floor, Wing - A, RAVI KIRAN CO-OPERATIVE HOUSING SOCIETY LTD, Village - Bhopar, Dombivli (East),</t>
  </si>
  <si>
    <t>bua</t>
  </si>
  <si>
    <t>rate</t>
  </si>
  <si>
    <t>fmv</t>
  </si>
  <si>
    <t>mca</t>
  </si>
  <si>
    <t>20000 to 22000 on ca</t>
  </si>
  <si>
    <t>oc - 2017</t>
  </si>
  <si>
    <t>plan</t>
  </si>
  <si>
    <t xml:space="preserve">draft agreemetn </t>
  </si>
  <si>
    <t>ca - plan</t>
  </si>
  <si>
    <t>26.10.2021</t>
  </si>
  <si>
    <t>draft  - 65 lakhs</t>
  </si>
  <si>
    <t>loading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</si>
</sst>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45</xdr:row>
      <xdr:rowOff>96396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32E0CA-B6E0-4C04-AA43-A4EE38B8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211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344139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5D8AB-F07C-43DA-87AA-7B18CB75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78539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EFA87-2912-4DD3-99DC-602EF58F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8CFC3D-CD93-4965-BFCD-F95301444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726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9F6019-64D8-4E8D-915D-50750C82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600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334613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2BA02-E9A7-4F27-962C-FB09A2C23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69013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W21" sqref="W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233.33333333333334</v>
      </c>
      <c r="C2" s="4">
        <f>B2*1.2</f>
        <v>280</v>
      </c>
      <c r="D2" s="4">
        <f t="shared" ref="D2:D13" si="2">C2*1.2</f>
        <v>336</v>
      </c>
      <c r="E2" s="5">
        <f t="shared" ref="E2:E13" si="3">R2</f>
        <v>7200000</v>
      </c>
      <c r="F2" s="15">
        <f t="shared" ref="F2:F13" si="4">ROUND((E2/B2),0)</f>
        <v>30857</v>
      </c>
      <c r="G2" s="10">
        <f t="shared" ref="G2:G13" si="5">ROUND((E2/C2),0)</f>
        <v>25714</v>
      </c>
      <c r="H2" s="10">
        <f t="shared" ref="H2:H13" si="6">ROUND((E2/D2),0)</f>
        <v>21429</v>
      </c>
      <c r="I2" s="10" t="e">
        <f>#REF!</f>
        <v>#REF!</v>
      </c>
      <c r="J2" s="4">
        <f t="shared" ref="J2:J13" si="7">S2</f>
        <v>0</v>
      </c>
      <c r="O2">
        <v>0</v>
      </c>
      <c r="P2">
        <v>280</v>
      </c>
      <c r="Q2">
        <f t="shared" ref="Q2:Q8" si="8">P2/1.2</f>
        <v>233.33333333333334</v>
      </c>
      <c r="R2" s="2">
        <v>7200000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333.33333333333337</v>
      </c>
      <c r="C3" s="4">
        <f t="shared" ref="C3:C15" si="9">B3*1.2</f>
        <v>400.00000000000006</v>
      </c>
      <c r="D3" s="4">
        <f t="shared" si="2"/>
        <v>480.00000000000006</v>
      </c>
      <c r="E3" s="5">
        <f t="shared" si="3"/>
        <v>6500000</v>
      </c>
      <c r="F3" s="10">
        <f t="shared" si="4"/>
        <v>19500</v>
      </c>
      <c r="G3" s="10">
        <f t="shared" si="5"/>
        <v>16250</v>
      </c>
      <c r="H3" s="10">
        <f t="shared" si="6"/>
        <v>13542</v>
      </c>
      <c r="I3" s="10" t="e">
        <f>#REF!</f>
        <v>#REF!</v>
      </c>
      <c r="J3" s="4">
        <f t="shared" si="7"/>
        <v>0</v>
      </c>
      <c r="O3">
        <v>0</v>
      </c>
      <c r="P3">
        <v>400</v>
      </c>
      <c r="Q3">
        <f t="shared" si="8"/>
        <v>333.33333333333337</v>
      </c>
      <c r="R3" s="2">
        <v>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250</v>
      </c>
      <c r="C4" s="4">
        <f t="shared" si="9"/>
        <v>300</v>
      </c>
      <c r="D4" s="4">
        <f t="shared" si="2"/>
        <v>360</v>
      </c>
      <c r="E4" s="5">
        <f t="shared" si="3"/>
        <v>1700000</v>
      </c>
      <c r="F4" s="10">
        <f t="shared" si="4"/>
        <v>6800</v>
      </c>
      <c r="G4" s="10">
        <f t="shared" si="5"/>
        <v>5667</v>
      </c>
      <c r="H4" s="10">
        <f t="shared" si="6"/>
        <v>4722</v>
      </c>
      <c r="I4" s="10" t="e">
        <f>#REF!</f>
        <v>#REF!</v>
      </c>
      <c r="J4" s="4">
        <f t="shared" si="7"/>
        <v>0</v>
      </c>
      <c r="O4">
        <v>0</v>
      </c>
      <c r="P4">
        <f t="shared" ref="P4:P8" si="10">O4/1.2</f>
        <v>0</v>
      </c>
      <c r="Q4">
        <v>250</v>
      </c>
      <c r="R4" s="2">
        <v>1700000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355</v>
      </c>
      <c r="C5" s="4">
        <f t="shared" si="9"/>
        <v>426</v>
      </c>
      <c r="D5" s="4">
        <f t="shared" si="2"/>
        <v>511.2</v>
      </c>
      <c r="E5" s="5">
        <f t="shared" si="3"/>
        <v>3500000</v>
      </c>
      <c r="F5" s="10">
        <f t="shared" si="4"/>
        <v>9859</v>
      </c>
      <c r="G5" s="10">
        <f t="shared" si="5"/>
        <v>8216</v>
      </c>
      <c r="H5" s="10">
        <f t="shared" si="6"/>
        <v>6847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355</v>
      </c>
      <c r="R5" s="2">
        <v>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183.33333333333334</v>
      </c>
      <c r="C6" s="4">
        <f t="shared" si="9"/>
        <v>220</v>
      </c>
      <c r="D6" s="4">
        <f t="shared" si="2"/>
        <v>264</v>
      </c>
      <c r="E6" s="5">
        <f t="shared" si="3"/>
        <v>2000000</v>
      </c>
      <c r="F6" s="15">
        <f t="shared" si="4"/>
        <v>10909</v>
      </c>
      <c r="G6" s="10">
        <f t="shared" si="5"/>
        <v>9091</v>
      </c>
      <c r="H6" s="10">
        <f t="shared" si="6"/>
        <v>7576</v>
      </c>
      <c r="I6" s="10" t="e">
        <f>#REF!</f>
        <v>#REF!</v>
      </c>
      <c r="J6" s="4" t="str">
        <f t="shared" si="7"/>
        <v>26.10.2021</v>
      </c>
      <c r="O6">
        <v>0</v>
      </c>
      <c r="P6">
        <v>220</v>
      </c>
      <c r="Q6">
        <f t="shared" si="8"/>
        <v>183.33333333333334</v>
      </c>
      <c r="R6" s="2">
        <v>2000000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242.5</v>
      </c>
      <c r="C7" s="4">
        <f t="shared" si="9"/>
        <v>291</v>
      </c>
      <c r="D7" s="4">
        <f t="shared" si="2"/>
        <v>349.2</v>
      </c>
      <c r="E7" s="5">
        <f t="shared" si="3"/>
        <v>6500000</v>
      </c>
      <c r="F7" s="15">
        <f t="shared" si="4"/>
        <v>26804</v>
      </c>
      <c r="G7" s="10">
        <f t="shared" si="5"/>
        <v>22337</v>
      </c>
      <c r="H7" s="10">
        <f t="shared" si="6"/>
        <v>18614</v>
      </c>
      <c r="I7" s="10" t="e">
        <f>#REF!</f>
        <v>#REF!</v>
      </c>
      <c r="J7" s="4">
        <f t="shared" si="7"/>
        <v>0</v>
      </c>
      <c r="O7">
        <v>0</v>
      </c>
      <c r="P7">
        <v>291</v>
      </c>
      <c r="Q7">
        <f t="shared" si="8"/>
        <v>242.5</v>
      </c>
      <c r="R7" s="2">
        <v>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22</v>
      </c>
      <c r="I18">
        <v>220</v>
      </c>
    </row>
    <row r="19" spans="7:24" x14ac:dyDescent="0.25">
      <c r="H19" t="s">
        <v>15</v>
      </c>
      <c r="I19">
        <v>24500</v>
      </c>
    </row>
    <row r="20" spans="7:24" x14ac:dyDescent="0.25">
      <c r="H20" t="s">
        <v>16</v>
      </c>
      <c r="I20">
        <f>I19*I18</f>
        <v>5390000</v>
      </c>
    </row>
    <row r="21" spans="7:24" x14ac:dyDescent="0.25">
      <c r="O21" s="16" t="s">
        <v>17</v>
      </c>
      <c r="P21">
        <v>19.47</v>
      </c>
      <c r="Q21">
        <v>11.74</v>
      </c>
      <c r="R21">
        <f>Q21*P21</f>
        <v>228.5778</v>
      </c>
    </row>
    <row r="22" spans="7:24" x14ac:dyDescent="0.25">
      <c r="G22" s="6"/>
      <c r="H22" s="6"/>
      <c r="O22">
        <f>I18/R21</f>
        <v>0.96247317106035668</v>
      </c>
    </row>
    <row r="23" spans="7:24" x14ac:dyDescent="0.25">
      <c r="H23" t="s">
        <v>18</v>
      </c>
      <c r="O23" s="16" t="s">
        <v>20</v>
      </c>
    </row>
    <row r="24" spans="7:24" x14ac:dyDescent="0.25">
      <c r="H24" t="s">
        <v>19</v>
      </c>
      <c r="O24">
        <v>5.1100000000000003</v>
      </c>
      <c r="P24" s="11">
        <v>4.1100000000000003</v>
      </c>
      <c r="Q24" s="11">
        <f>P24*O24</f>
        <v>21.002100000000002</v>
      </c>
      <c r="R24" s="13">
        <f>Q24*10.467</f>
        <v>219.82898070000005</v>
      </c>
      <c r="T24" s="11"/>
      <c r="U24" s="11"/>
      <c r="V24" s="11"/>
      <c r="W24" s="11"/>
      <c r="X24" s="11"/>
    </row>
    <row r="25" spans="7:24" x14ac:dyDescent="0.25">
      <c r="H25" t="s">
        <v>24</v>
      </c>
      <c r="O25" s="16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O26" t="s">
        <v>14</v>
      </c>
      <c r="P26" s="11">
        <v>400</v>
      </c>
      <c r="Q26" s="11"/>
      <c r="R26" s="12">
        <f>P26/R24</f>
        <v>1.8195963003889775</v>
      </c>
      <c r="S26" t="s">
        <v>25</v>
      </c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17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2024-09-28T11:42:00Z</dcterms:modified>
</cp:coreProperties>
</file>