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lok Kumar Tiwari - BOB\"/>
    </mc:Choice>
  </mc:AlternateContent>
  <xr:revisionPtr revIDLastSave="0" documentId="13_ncr:1_{5E60C5D5-B6F4-4EE5-B007-65A10304E33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R10" i="20" l="1"/>
  <c r="S13" i="19"/>
  <c r="AA10" i="18"/>
  <c r="T20" i="17"/>
  <c r="T11" i="16"/>
  <c r="R16" i="15"/>
  <c r="F35" i="4"/>
  <c r="F34" i="4"/>
  <c r="F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<sst xmlns="http://schemas.openxmlformats.org/spreadsheetml/2006/main" count="49" uniqueCount="43">
  <si>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</si>
  <si>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</si>
  <si>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</si>
  <si>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</si>
  <si>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</si>
  <si>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</si>
  <si>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</si>
  <si>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</si>
  <si>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</si>
  <si>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</si>
  <si>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</si>
  <si>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</si>
  <si>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</si>
  <si>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</si>
  <si>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</si>
  <si>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</si>
  <si>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</si>
  <si>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</si>
  <si>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</si>
  <si>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</si>
  <si>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</si>
  <si>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</si>
  <si>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</si>
  <si>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</si>
  <si>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</si>
  <si>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</si>
  <si>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</si>
  <si>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</si>
  <si>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</si>
  <si>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</si>
  <si>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</si>
  <si>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</si>
  <si>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</si>
  <si>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</si>
  <si>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</si>
  <si>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</si>
  <si>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</si>
  <si>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</si>
  <si>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</si>
  <si>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</si>
  <si>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Tardeo Branch )  - Alok Kumar Tiwari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</si>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</sst>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41</xdr:row>
      <xdr:rowOff>172500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45427-8A4B-414D-8C44-C99FEBDF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52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C21F6-CFE9-4C72-83A6-C5CD7893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B1C6-ED66-4DA1-9AC6-68E7685AE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7039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105780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93B9E-DE9F-4734-90A6-41DB2308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20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40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61308-B73F-467E-B553-4864EB5DA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144086</xdr:colOff>
      <xdr:row>37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7F134-E8A5-472C-9592-E78211D2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8678486" cy="6868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42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FEDA5-59B7-4AD9-B931-2574AA66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878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BCA78-0935-405B-9F17-F15EC955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335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44D64-0558-449C-A0AD-D640CDAE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378</v>
      </c>
      <c r="C3" s="44">
        <f>B3*1.2</f>
        <v>453.59999999999997</v>
      </c>
      <c r="D3" s="44">
        <f t="shared" ref="D3:D14" si="2">C3*1.2</f>
        <v>544.31999999999994</v>
      </c>
      <c r="E3" s="45">
        <f t="shared" ref="E3:E14" si="3">R3</f>
        <v>3600000</v>
      </c>
      <c r="F3" s="44">
        <f t="shared" ref="F3:F14" si="4">ROUND((E3/B3),0)</f>
        <v>9524</v>
      </c>
      <c r="G3" s="44">
        <f t="shared" ref="G3:G14" si="5">ROUND((E3/C3),0)</f>
        <v>7937</v>
      </c>
      <c r="H3" s="44">
        <f t="shared" ref="H3:H14" si="6">ROUND((E3/D3),0)</f>
        <v>6614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378</v>
      </c>
      <c r="R3" s="47">
        <v>3600000</v>
      </c>
    </row>
    <row r="4" spans="1:20" x14ac:dyDescent="0.25">
      <c r="A4" s="4">
        <f t="shared" ref="A4:A9" si="9">N4</f>
        <v>0</v>
      </c>
      <c r="B4" s="4">
        <f t="shared" ref="B4:B9" si="10">Q4</f>
        <v>401.66666666666669</v>
      </c>
      <c r="C4" s="4">
        <f t="shared" ref="C4:C9" si="11">B4*1.2</f>
        <v>482</v>
      </c>
      <c r="D4" s="4">
        <f t="shared" ref="D4:D9" si="12">C4*1.2</f>
        <v>578.4</v>
      </c>
      <c r="E4" s="5">
        <f t="shared" ref="E4:E9" si="13">R4</f>
        <v>4500000</v>
      </c>
      <c r="F4" s="9">
        <f t="shared" ref="F4:F9" si="14">ROUND((E4/B4),0)</f>
        <v>11203</v>
      </c>
      <c r="G4" s="9">
        <f t="shared" ref="G4:G9" si="15">ROUND((E4/C4),0)</f>
        <v>9336</v>
      </c>
      <c r="H4" s="9">
        <f t="shared" ref="H4:H9" si="16">ROUND((E4/D4),0)</f>
        <v>7780</v>
      </c>
      <c r="I4" s="4" t="e">
        <f>#REF!</f>
        <v>#REF!</v>
      </c>
      <c r="J4" s="4">
        <f t="shared" ref="J4:J9" si="17">S4</f>
        <v>0</v>
      </c>
      <c r="O4">
        <v>0</v>
      </c>
      <c r="P4">
        <v>482</v>
      </c>
      <c r="Q4">
        <f t="shared" ref="Q4:Q9" si="18">P4/1.2</f>
        <v>401.66666666666669</v>
      </c>
      <c r="R4" s="2">
        <v>4500000</v>
      </c>
    </row>
    <row r="5" spans="1:20" x14ac:dyDescent="0.25">
      <c r="A5" s="4">
        <f t="shared" si="9"/>
        <v>0</v>
      </c>
      <c r="B5" s="4">
        <f t="shared" si="10"/>
        <v>449</v>
      </c>
      <c r="C5" s="4">
        <f t="shared" si="11"/>
        <v>538.79999999999995</v>
      </c>
      <c r="D5" s="4">
        <f t="shared" si="12"/>
        <v>646.55999999999995</v>
      </c>
      <c r="E5" s="5">
        <f t="shared" si="13"/>
        <v>4050000</v>
      </c>
      <c r="F5" s="9">
        <f t="shared" si="14"/>
        <v>9020</v>
      </c>
      <c r="G5" s="9">
        <f t="shared" si="15"/>
        <v>7517</v>
      </c>
      <c r="H5" s="9">
        <f t="shared" si="16"/>
        <v>6264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449</v>
      </c>
      <c r="R5" s="2">
        <v>4050000</v>
      </c>
    </row>
    <row r="6" spans="1:20" s="46" customFormat="1" x14ac:dyDescent="0.25">
      <c r="A6" s="44">
        <f t="shared" si="9"/>
        <v>0</v>
      </c>
      <c r="B6" s="44">
        <f t="shared" si="10"/>
        <v>398.33333333333337</v>
      </c>
      <c r="C6" s="44">
        <f t="shared" si="11"/>
        <v>478</v>
      </c>
      <c r="D6" s="44">
        <f t="shared" si="12"/>
        <v>573.6</v>
      </c>
      <c r="E6" s="45">
        <f t="shared" si="13"/>
        <v>4225000</v>
      </c>
      <c r="F6" s="44">
        <f t="shared" si="14"/>
        <v>10607</v>
      </c>
      <c r="G6" s="44">
        <f t="shared" si="15"/>
        <v>8839</v>
      </c>
      <c r="H6" s="44">
        <f t="shared" si="16"/>
        <v>7366</v>
      </c>
      <c r="I6" s="44" t="e">
        <f>#REF!</f>
        <v>#REF!</v>
      </c>
      <c r="J6" s="44">
        <f t="shared" si="17"/>
        <v>0</v>
      </c>
      <c r="O6" s="46">
        <v>0</v>
      </c>
      <c r="P6" s="46">
        <v>478</v>
      </c>
      <c r="Q6" s="46">
        <f t="shared" si="18"/>
        <v>398.33333333333337</v>
      </c>
      <c r="R6" s="47">
        <v>4225000</v>
      </c>
    </row>
    <row r="7" spans="1:20" x14ac:dyDescent="0.25">
      <c r="A7" s="4">
        <f t="shared" si="9"/>
        <v>0</v>
      </c>
      <c r="B7" s="4">
        <f t="shared" si="10"/>
        <v>559</v>
      </c>
      <c r="C7" s="4">
        <f t="shared" si="11"/>
        <v>670.8</v>
      </c>
      <c r="D7" s="4">
        <f t="shared" si="12"/>
        <v>804.95999999999992</v>
      </c>
      <c r="E7" s="5">
        <f t="shared" si="13"/>
        <v>7000000</v>
      </c>
      <c r="F7" s="9">
        <f t="shared" si="14"/>
        <v>12522</v>
      </c>
      <c r="G7" s="9">
        <f t="shared" si="15"/>
        <v>10435</v>
      </c>
      <c r="H7" s="9">
        <f t="shared" si="16"/>
        <v>8696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v>559</v>
      </c>
      <c r="R7" s="2">
        <v>7000000</v>
      </c>
    </row>
    <row r="8" spans="1:20" x14ac:dyDescent="0.25">
      <c r="A8" s="4">
        <f t="shared" si="9"/>
        <v>0</v>
      </c>
      <c r="B8" s="4">
        <f t="shared" si="10"/>
        <v>573.33333333333337</v>
      </c>
      <c r="C8" s="4">
        <f t="shared" si="11"/>
        <v>688</v>
      </c>
      <c r="D8" s="4">
        <f t="shared" si="12"/>
        <v>825.6</v>
      </c>
      <c r="E8" s="5">
        <f t="shared" si="13"/>
        <v>5200000</v>
      </c>
      <c r="F8" s="9">
        <f t="shared" si="14"/>
        <v>9070</v>
      </c>
      <c r="G8" s="9">
        <f t="shared" si="15"/>
        <v>7558</v>
      </c>
      <c r="H8" s="9">
        <f t="shared" si="16"/>
        <v>6298</v>
      </c>
      <c r="I8" s="4" t="e">
        <f>#REF!</f>
        <v>#REF!</v>
      </c>
      <c r="J8" s="4">
        <f t="shared" si="17"/>
        <v>0</v>
      </c>
      <c r="O8">
        <v>0</v>
      </c>
      <c r="P8">
        <v>688</v>
      </c>
      <c r="Q8">
        <f t="shared" si="18"/>
        <v>573.33333333333337</v>
      </c>
      <c r="R8" s="2">
        <v>5200000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562</v>
      </c>
      <c r="C16" s="4">
        <f>B16*1.2</f>
        <v>674.4</v>
      </c>
      <c r="D16" s="4">
        <f t="shared" ref="D16:D28" si="34">C16*1.2</f>
        <v>809.28</v>
      </c>
      <c r="E16" s="5">
        <f t="shared" ref="E16:E28" si="35">R16</f>
        <v>5600000</v>
      </c>
      <c r="F16" s="9">
        <f t="shared" ref="F16:F28" si="36">ROUND((E16/B16),0)</f>
        <v>9964</v>
      </c>
      <c r="G16" s="9">
        <f t="shared" ref="G16:G28" si="37">ROUND((E16/C16),0)</f>
        <v>8304</v>
      </c>
      <c r="H16" s="9">
        <f t="shared" ref="H16:H28" si="38">ROUND((E16/D16),0)</f>
        <v>6920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562</v>
      </c>
      <c r="R16" s="2">
        <v>5600000</v>
      </c>
    </row>
    <row r="17" spans="1:24" s="46" customFormat="1" x14ac:dyDescent="0.25">
      <c r="A17" s="44">
        <f t="shared" si="32"/>
        <v>0</v>
      </c>
      <c r="B17" s="44">
        <f t="shared" si="33"/>
        <v>402</v>
      </c>
      <c r="C17" s="44">
        <f t="shared" ref="C17:C28" si="41">B17*1.2</f>
        <v>482.4</v>
      </c>
      <c r="D17" s="44">
        <f t="shared" si="34"/>
        <v>578.88</v>
      </c>
      <c r="E17" s="45">
        <f t="shared" si="35"/>
        <v>4600000</v>
      </c>
      <c r="F17" s="44">
        <f t="shared" si="36"/>
        <v>11443</v>
      </c>
      <c r="G17" s="44">
        <f t="shared" si="37"/>
        <v>9536</v>
      </c>
      <c r="H17" s="44">
        <f t="shared" si="38"/>
        <v>7946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402</v>
      </c>
      <c r="R17" s="47">
        <v>4600000</v>
      </c>
    </row>
    <row r="18" spans="1:24" s="46" customFormat="1" x14ac:dyDescent="0.25">
      <c r="A18" s="44">
        <f t="shared" si="32"/>
        <v>0</v>
      </c>
      <c r="B18" s="44">
        <f t="shared" si="33"/>
        <v>572.91666666666674</v>
      </c>
      <c r="C18" s="44">
        <f t="shared" si="41"/>
        <v>687.50000000000011</v>
      </c>
      <c r="D18" s="44">
        <f t="shared" si="34"/>
        <v>825.00000000000011</v>
      </c>
      <c r="E18" s="45">
        <f t="shared" si="35"/>
        <v>9000000</v>
      </c>
      <c r="F18" s="44">
        <f t="shared" si="36"/>
        <v>15709</v>
      </c>
      <c r="G18" s="44">
        <f t="shared" si="37"/>
        <v>13091</v>
      </c>
      <c r="H18" s="44">
        <f t="shared" si="38"/>
        <v>10909</v>
      </c>
      <c r="I18" s="44" t="e">
        <f>#REF!</f>
        <v>#REF!</v>
      </c>
      <c r="J18" s="44">
        <f t="shared" si="39"/>
        <v>0</v>
      </c>
      <c r="O18" s="46">
        <v>825</v>
      </c>
      <c r="P18" s="46">
        <f t="shared" si="40"/>
        <v>687.5</v>
      </c>
      <c r="Q18" s="46">
        <f t="shared" si="40"/>
        <v>572.91666666666674</v>
      </c>
      <c r="R18" s="47">
        <v>9000000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D32" t="s">
        <v>41</v>
      </c>
      <c r="E32">
        <v>36.988</v>
      </c>
      <c r="F32" s="7">
        <f>E32*10.764</f>
        <v>398.13883199999998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5:25" ht="15.75" x14ac:dyDescent="0.25">
      <c r="E34">
        <v>44.38</v>
      </c>
      <c r="F34" s="7">
        <f>E34*10.764</f>
        <v>477.70632000000001</v>
      </c>
      <c r="S34" s="10"/>
      <c r="T34" s="10"/>
      <c r="U34" s="17" t="s">
        <v>18</v>
      </c>
      <c r="V34" s="23"/>
      <c r="W34" s="24">
        <f>W35-W33</f>
        <v>49</v>
      </c>
      <c r="X34" s="31">
        <v>2013</v>
      </c>
      <c r="Y34" t="s">
        <v>42</v>
      </c>
    </row>
    <row r="35" spans="5:25" ht="15.75" x14ac:dyDescent="0.25">
      <c r="F35" s="7">
        <f>F34/F32</f>
        <v>1.1998485995457988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16.5</v>
      </c>
      <c r="X36" s="24"/>
    </row>
    <row r="37" spans="5:25" ht="15.75" x14ac:dyDescent="0.25">
      <c r="U37" s="17"/>
      <c r="V37" s="26"/>
      <c r="W37" s="27">
        <f>W36%</f>
        <v>0.16500000000000001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412.5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10587.5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398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4213825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W45*0.95</f>
        <v>4003133.75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3371060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995000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8778.8020833333339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4" sqref="R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6"/>
  <sheetViews>
    <sheetView zoomScaleNormal="100" workbookViewId="0">
      <selection activeCell="R17" sqref="R17"/>
    </sheetView>
  </sheetViews>
  <sheetFormatPr defaultRowHeight="15" x14ac:dyDescent="0.25"/>
  <sheetData>
    <row r="2" spans="1:18" x14ac:dyDescent="0.25">
      <c r="A2" s="6"/>
    </row>
    <row r="16" spans="1:18" x14ac:dyDescent="0.25">
      <c r="Q16">
        <v>35.130000000000003</v>
      </c>
      <c r="R16">
        <f>Q16*10.764</f>
        <v>378.13932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1:T19"/>
  <sheetViews>
    <sheetView zoomScaleNormal="100" workbookViewId="0">
      <selection activeCell="X31" sqref="X31"/>
    </sheetView>
  </sheetViews>
  <sheetFormatPr defaultRowHeight="15" x14ac:dyDescent="0.25"/>
  <sheetData>
    <row r="11" spans="19:20" x14ac:dyDescent="0.25">
      <c r="S11">
        <v>44.81</v>
      </c>
      <c r="T11">
        <f>S11*10.764</f>
        <v>482.33483999999999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20" sqref="T20"/>
    </sheetView>
  </sheetViews>
  <sheetFormatPr defaultRowHeight="15" x14ac:dyDescent="0.25"/>
  <sheetData>
    <row r="20" spans="19:20" x14ac:dyDescent="0.25">
      <c r="S20">
        <v>41.69</v>
      </c>
      <c r="T20">
        <f>S20*10.764</f>
        <v>448.75115999999997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0:AA10"/>
  <sheetViews>
    <sheetView topLeftCell="F1" zoomScaleNormal="100" workbookViewId="0">
      <selection activeCell="AA10" sqref="AA10"/>
    </sheetView>
  </sheetViews>
  <sheetFormatPr defaultRowHeight="15" x14ac:dyDescent="0.25"/>
  <sheetData>
    <row r="10" spans="26:27" x14ac:dyDescent="0.25">
      <c r="Z10">
        <v>44.37</v>
      </c>
      <c r="AA10">
        <f>Z10*10.764</f>
        <v>477.59867999999994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U19" sqref="U19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51.94</v>
      </c>
      <c r="S13">
        <f>R13*10.764</f>
        <v>559.08215999999993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10:R10"/>
  <sheetViews>
    <sheetView zoomScaleNormal="100" workbookViewId="0">
      <selection activeCell="S16" sqref="S16"/>
    </sheetView>
  </sheetViews>
  <sheetFormatPr defaultRowHeight="15" x14ac:dyDescent="0.25"/>
  <sheetData>
    <row r="10" spans="17:18" x14ac:dyDescent="0.25">
      <c r="Q10">
        <v>63.9</v>
      </c>
      <c r="R10">
        <f>Q10*10.764</f>
        <v>687.81959999999992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2024-09-21T08:29:02Z</dcterms:modified>
</cp:coreProperties>
</file>