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UBI\SAMB Fort\Kishore Gangaram Mahatani\"/>
    </mc:Choice>
  </mc:AlternateContent>
  <xr:revisionPtr revIDLastSave="0" documentId="13_ncr:1_{D036E087-4277-4EDA-9C4B-FCEFE169A502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13" sheetId="25" r:id="rId7"/>
    <sheet name="Sheet6" sheetId="18" r:id="rId8"/>
    <sheet name="Sheet7" sheetId="19" r:id="rId9"/>
    <sheet name="Sheet8" sheetId="20" r:id="rId10"/>
    <sheet name="Sheet9" sheetId="21" r:id="rId11"/>
    <sheet name="Sheet10" sheetId="22" r:id="rId12"/>
    <sheet name="Sheet11" sheetId="23" r:id="rId13"/>
    <sheet name="Sheet12" sheetId="24" r:id="rId14"/>
    <sheet name="Sheet14" sheetId="26" r:id="rId15"/>
  </sheets>
  <calcPr calcId="191029"/>
</workbook>
</file>

<file path=xl/calcChain.xml><?xml version="1.0" encoding="utf-8"?>
<calcChain xmlns="http://schemas.openxmlformats.org/spreadsheetml/2006/main">
  <c r="O41" i="4" l="1"/>
  <c r="O39" i="4"/>
  <c r="O40" i="4"/>
  <c r="O38" i="4"/>
  <c r="O37" i="4"/>
  <c r="O36" i="4"/>
  <c r="O35" i="4"/>
  <c r="O34" i="4"/>
  <c r="O33" i="4"/>
  <c r="O32" i="4"/>
  <c r="O31" i="4"/>
  <c r="O30" i="4"/>
  <c r="O29" i="4"/>
  <c r="O28" i="4"/>
  <c r="O27" i="4"/>
  <c r="O26" i="4"/>
  <c r="O25" i="4"/>
  <c r="N26" i="4"/>
  <c r="P17" i="4" l="1"/>
  <c r="Q17" i="4" s="1"/>
  <c r="B17" i="4" s="1"/>
  <c r="C17" i="4" s="1"/>
  <c r="D17" i="4" s="1"/>
  <c r="J17" i="4"/>
  <c r="I17" i="4"/>
  <c r="E17" i="4"/>
  <c r="H17" i="4" s="1"/>
  <c r="A17" i="4"/>
  <c r="P16" i="4"/>
  <c r="Q16" i="4" s="1"/>
  <c r="B16" i="4" s="1"/>
  <c r="C16" i="4" s="1"/>
  <c r="D16" i="4" s="1"/>
  <c r="J16" i="4"/>
  <c r="I16" i="4"/>
  <c r="E16" i="4"/>
  <c r="A16" i="4"/>
  <c r="P15" i="4"/>
  <c r="B15" i="4" s="1"/>
  <c r="C15" i="4" s="1"/>
  <c r="D15" i="4" s="1"/>
  <c r="J15" i="4"/>
  <c r="I15" i="4"/>
  <c r="E15" i="4"/>
  <c r="A15" i="4"/>
  <c r="P13" i="4"/>
  <c r="P12" i="4"/>
  <c r="P11" i="4"/>
  <c r="Q7" i="4"/>
  <c r="B7" i="4" s="1"/>
  <c r="C7" i="4" s="1"/>
  <c r="D7" i="4" s="1"/>
  <c r="J7" i="4"/>
  <c r="I7" i="4"/>
  <c r="E7" i="4"/>
  <c r="A7" i="4"/>
  <c r="P10" i="4"/>
  <c r="H15" i="4" l="1"/>
  <c r="H16" i="4"/>
  <c r="F15" i="4"/>
  <c r="F16" i="4"/>
  <c r="F17" i="4"/>
  <c r="G15" i="4"/>
  <c r="G16" i="4"/>
  <c r="G17" i="4"/>
  <c r="H7" i="4"/>
  <c r="F7" i="4"/>
  <c r="G7" i="4"/>
  <c r="P9" i="4" l="1"/>
  <c r="P8" i="4"/>
  <c r="H24" i="4" l="1"/>
  <c r="Q13" i="4" l="1"/>
  <c r="Q12" i="4"/>
  <c r="Q10" i="4"/>
  <c r="Q9" i="4"/>
  <c r="Q8" i="4"/>
  <c r="Q6" i="4"/>
  <c r="Q5" i="4"/>
  <c r="P4" i="4"/>
  <c r="P3" i="4"/>
  <c r="P2" i="4"/>
  <c r="C18" i="4"/>
  <c r="C19" i="4"/>
  <c r="P14" i="4" l="1"/>
  <c r="J14" i="4" l="1"/>
  <c r="I14" i="4"/>
  <c r="E14" i="4"/>
  <c r="J13" i="4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9" i="4" l="1"/>
  <c r="Q19" i="4" s="1"/>
  <c r="J19" i="4"/>
  <c r="I19" i="4"/>
  <c r="E19" i="4"/>
  <c r="A19" i="4"/>
  <c r="P18" i="4"/>
  <c r="Q18" i="4" s="1"/>
  <c r="J18" i="4"/>
  <c r="I18" i="4"/>
  <c r="E18" i="4"/>
  <c r="A18" i="4"/>
  <c r="A14" i="4"/>
  <c r="B13" i="4"/>
  <c r="C13" i="4" s="1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A8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9" i="4"/>
  <c r="F10" i="4"/>
  <c r="F11" i="4"/>
  <c r="F12" i="4"/>
  <c r="F13" i="4"/>
  <c r="F3" i="4"/>
  <c r="F4" i="4"/>
  <c r="F5" i="4"/>
  <c r="F6" i="4"/>
  <c r="F2" i="4"/>
  <c r="B14" i="4"/>
  <c r="C14" i="4" s="1"/>
  <c r="B18" i="4"/>
  <c r="B19" i="4"/>
  <c r="B8" i="4"/>
  <c r="C8" i="4" s="1"/>
  <c r="F18" i="4" l="1"/>
  <c r="F14" i="4"/>
  <c r="D5" i="4"/>
  <c r="H5" i="4" s="1"/>
  <c r="D11" i="4"/>
  <c r="H11" i="4" s="1"/>
  <c r="G11" i="4"/>
  <c r="D10" i="4"/>
  <c r="H10" i="4" s="1"/>
  <c r="G10" i="4"/>
  <c r="D13" i="4"/>
  <c r="H13" i="4" s="1"/>
  <c r="G13" i="4"/>
  <c r="F8" i="4"/>
  <c r="D3" i="4"/>
  <c r="H3" i="4" s="1"/>
  <c r="G3" i="4"/>
  <c r="D12" i="4"/>
  <c r="H12" i="4" s="1"/>
  <c r="G12" i="4"/>
  <c r="D2" i="4"/>
  <c r="H2" i="4" s="1"/>
  <c r="G2" i="4"/>
  <c r="D4" i="4"/>
  <c r="H4" i="4" s="1"/>
  <c r="G4" i="4"/>
  <c r="D6" i="4"/>
  <c r="H6" i="4" s="1"/>
  <c r="G6" i="4"/>
  <c r="D9" i="4"/>
  <c r="H9" i="4" s="1"/>
  <c r="G9" i="4"/>
  <c r="D19" i="4"/>
  <c r="H19" i="4" s="1"/>
  <c r="G19" i="4"/>
  <c r="F19" i="4"/>
  <c r="D18" i="4"/>
  <c r="H18" i="4" s="1"/>
  <c r="G18" i="4"/>
  <c r="D14" i="4" l="1"/>
  <c r="H14" i="4" s="1"/>
  <c r="G14" i="4"/>
  <c r="D8" i="4"/>
  <c r="H8" i="4" s="1"/>
  <c r="G8" i="4"/>
</calcChain>
</file>

<file path=xl/sharedStrings.xml><?xml version="1.0" encoding="utf-8"?>
<sst xmlns="http://schemas.openxmlformats.org/spreadsheetml/2006/main" count="29" uniqueCount="24">
  <si>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</si>
  <si>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</si>
  <si>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</si>
  <si>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</si>
  <si>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</si>
  <si>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</si>
  <si>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</si>
  <si>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</si>
  <si>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</si>
  <si>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</si>
  <si>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</si>
  <si>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</si>
  <si>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</si>
  <si>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bua</t>
  </si>
  <si>
    <t>rate</t>
  </si>
  <si>
    <t>fmv</t>
  </si>
  <si>
    <t>06.08.24</t>
  </si>
  <si>
    <t>05.09.24</t>
  </si>
  <si>
    <t>26.08.24</t>
  </si>
  <si>
    <t>13.06.24</t>
  </si>
  <si>
    <t>20.11.2023</t>
  </si>
  <si>
    <t>08.09.23</t>
  </si>
  <si>
    <t>mca</t>
  </si>
  <si>
    <t xml:space="preserve"> Flat No. 503-504, 5th Floor, Wing - A, Versova Skylark CHSL, Lokhandwala Compex, Andheri West,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</si>
</sst>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590550</xdr:colOff>
      <xdr:row>19</xdr:row>
      <xdr:rowOff>133350</xdr:rowOff>
    </xdr:from>
    <xdr:to>
      <xdr:col>25</xdr:col>
      <xdr:colOff>286218</xdr:colOff>
      <xdr:row>31</xdr:row>
      <xdr:rowOff>76511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533ACC-640F-465B-9FAD-243F966531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58575" y="4324350"/>
          <a:ext cx="3353268" cy="222916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47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8F1748-F96C-440F-B1DC-EB506A278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8011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45</xdr:row>
      <xdr:rowOff>104775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712D3EE-4C61-4C5F-8C41-1D59C0ACB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48677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409575</xdr:colOff>
      <xdr:row>44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672C72-2446-443D-BBE2-A8CE502D4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87975" cy="83439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</xdr:row>
      <xdr:rowOff>0</xdr:rowOff>
    </xdr:from>
    <xdr:to>
      <xdr:col>32</xdr:col>
      <xdr:colOff>409575</xdr:colOff>
      <xdr:row>51</xdr:row>
      <xdr:rowOff>180975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229AC6-D151-4E59-A780-34EB9FCBE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381000"/>
          <a:ext cx="18087975" cy="951547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315560</xdr:colOff>
      <xdr:row>46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6EE728-37E4-4807-B325-33905E201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49960" cy="866896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325086</xdr:colOff>
      <xdr:row>45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74A29A-D990-4983-9945-ADD5559C8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59486" cy="868801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420350</xdr:colOff>
      <xdr:row>47</xdr:row>
      <xdr:rowOff>144081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A739EC-8868-4B1B-950A-FA88C3CDF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54750" cy="86403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391771</xdr:colOff>
      <xdr:row>51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324EBC-CE29-407C-9EE9-8136C00B23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26171" cy="869753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306034</xdr:colOff>
      <xdr:row>46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9383E4-E820-424E-BA7D-41A41EB006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40434" cy="864990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153612</xdr:colOff>
      <xdr:row>48</xdr:row>
      <xdr:rowOff>67887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051EFE-CCF0-48AE-A7F0-FC27A3DB8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88012" cy="868801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409575</xdr:colOff>
      <xdr:row>54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A0A534-7B4E-4523-9D9B-C05120D8E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087975" cy="90297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409575</xdr:colOff>
      <xdr:row>48</xdr:row>
      <xdr:rowOff>57150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6831E34-13FF-44BD-9961-C0ACD01D72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87975" cy="92011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409575</xdr:colOff>
      <xdr:row>42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322DB4-661E-4D34-A1DA-34A18D291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087975" cy="81153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43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E29B3E-39B9-4625-BD28-376CE0A8C7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1153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1"/>
  <sheetViews>
    <sheetView tabSelected="1" zoomScaleNormal="100" workbookViewId="0">
      <selection activeCell="F15" sqref="F1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9" si="0">N2</f>
        <v>0</v>
      </c>
      <c r="B2" s="4">
        <f t="shared" ref="B2:B19" si="1">Q2</f>
        <v>700</v>
      </c>
      <c r="C2" s="4">
        <f>B2*1.2</f>
        <v>840</v>
      </c>
      <c r="D2" s="4">
        <f t="shared" ref="D2:D17" si="2">C2*1.2</f>
        <v>1008</v>
      </c>
      <c r="E2" s="5">
        <f t="shared" ref="E2:E17" si="3">R2</f>
        <v>27000000</v>
      </c>
      <c r="F2" s="10">
        <f t="shared" ref="F2:F17" si="4">ROUND((E2/B2),0)</f>
        <v>38571</v>
      </c>
      <c r="G2" s="10">
        <f t="shared" ref="G2:G17" si="5">ROUND((E2/C2),0)</f>
        <v>32143</v>
      </c>
      <c r="H2" s="10">
        <f t="shared" ref="H2:H17" si="6">ROUND((E2/D2),0)</f>
        <v>26786</v>
      </c>
      <c r="I2" s="4" t="e">
        <f>#REF!</f>
        <v>#REF!</v>
      </c>
      <c r="J2" s="4">
        <f t="shared" ref="J2:J17" si="7">S2</f>
        <v>0</v>
      </c>
      <c r="O2">
        <v>0</v>
      </c>
      <c r="P2">
        <f t="shared" ref="P2:P11" si="8">O2/1.2</f>
        <v>0</v>
      </c>
      <c r="Q2">
        <v>700</v>
      </c>
      <c r="R2" s="2">
        <v>27000000</v>
      </c>
      <c r="S2" s="8"/>
      <c r="T2" s="8"/>
    </row>
    <row r="3" spans="1:21" x14ac:dyDescent="0.25">
      <c r="A3" s="4">
        <f t="shared" si="0"/>
        <v>0</v>
      </c>
      <c r="B3" s="4">
        <f t="shared" si="1"/>
        <v>875</v>
      </c>
      <c r="C3" s="4">
        <f t="shared" ref="C3:C19" si="9">B3*1.2</f>
        <v>1050</v>
      </c>
      <c r="D3" s="4">
        <f t="shared" si="2"/>
        <v>1260</v>
      </c>
      <c r="E3" s="5">
        <f t="shared" si="3"/>
        <v>22500000</v>
      </c>
      <c r="F3" s="10">
        <f t="shared" si="4"/>
        <v>25714</v>
      </c>
      <c r="G3" s="10">
        <f t="shared" si="5"/>
        <v>21429</v>
      </c>
      <c r="H3" s="10">
        <f t="shared" si="6"/>
        <v>17857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875</v>
      </c>
      <c r="R3" s="2">
        <v>22500000</v>
      </c>
      <c r="S3" s="8"/>
      <c r="T3" s="8"/>
    </row>
    <row r="4" spans="1:21" x14ac:dyDescent="0.25">
      <c r="A4" s="4">
        <f t="shared" si="0"/>
        <v>0</v>
      </c>
      <c r="B4" s="4">
        <f t="shared" si="1"/>
        <v>650</v>
      </c>
      <c r="C4" s="4">
        <f t="shared" si="9"/>
        <v>780</v>
      </c>
      <c r="D4" s="4">
        <f t="shared" si="2"/>
        <v>936</v>
      </c>
      <c r="E4" s="16">
        <f t="shared" si="3"/>
        <v>24000000</v>
      </c>
      <c r="F4" s="15">
        <f t="shared" si="4"/>
        <v>36923</v>
      </c>
      <c r="G4" s="10">
        <f t="shared" si="5"/>
        <v>30769</v>
      </c>
      <c r="H4" s="10">
        <f t="shared" si="6"/>
        <v>25641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650</v>
      </c>
      <c r="R4" s="2">
        <v>24000000</v>
      </c>
      <c r="S4" s="8"/>
      <c r="T4" s="8"/>
    </row>
    <row r="5" spans="1:21" x14ac:dyDescent="0.25">
      <c r="A5" s="4">
        <f t="shared" si="0"/>
        <v>0</v>
      </c>
      <c r="B5" s="4">
        <f t="shared" si="1"/>
        <v>937.5</v>
      </c>
      <c r="C5" s="4">
        <f t="shared" si="9"/>
        <v>1125</v>
      </c>
      <c r="D5" s="4">
        <f t="shared" si="2"/>
        <v>1350</v>
      </c>
      <c r="E5" s="16">
        <f t="shared" si="3"/>
        <v>24000000</v>
      </c>
      <c r="F5" s="10">
        <f t="shared" si="4"/>
        <v>25600</v>
      </c>
      <c r="G5" s="10">
        <f t="shared" si="5"/>
        <v>21333</v>
      </c>
      <c r="H5" s="10">
        <f t="shared" si="6"/>
        <v>17778</v>
      </c>
      <c r="I5" s="4" t="e">
        <f>#REF!</f>
        <v>#REF!</v>
      </c>
      <c r="J5" s="4">
        <f t="shared" si="7"/>
        <v>0</v>
      </c>
      <c r="O5">
        <v>0</v>
      </c>
      <c r="P5">
        <v>1125</v>
      </c>
      <c r="Q5">
        <f t="shared" ref="Q5:Q13" si="10">P5/1.2</f>
        <v>937.5</v>
      </c>
      <c r="R5" s="2">
        <v>24000000</v>
      </c>
      <c r="S5" s="8"/>
      <c r="T5" s="8"/>
    </row>
    <row r="6" spans="1:21" x14ac:dyDescent="0.25">
      <c r="A6" s="4">
        <f t="shared" si="0"/>
        <v>0</v>
      </c>
      <c r="B6" s="4">
        <f t="shared" si="1"/>
        <v>558.33333333333337</v>
      </c>
      <c r="C6" s="4">
        <f t="shared" si="9"/>
        <v>670</v>
      </c>
      <c r="D6" s="4">
        <f t="shared" si="2"/>
        <v>804</v>
      </c>
      <c r="E6" s="16">
        <f t="shared" si="3"/>
        <v>18000000</v>
      </c>
      <c r="F6" s="10">
        <f t="shared" si="4"/>
        <v>32239</v>
      </c>
      <c r="G6" s="15">
        <f t="shared" si="5"/>
        <v>26866</v>
      </c>
      <c r="H6" s="10">
        <f t="shared" si="6"/>
        <v>22388</v>
      </c>
      <c r="I6" s="4" t="e">
        <f>#REF!</f>
        <v>#REF!</v>
      </c>
      <c r="J6" s="4" t="str">
        <f t="shared" si="7"/>
        <v>05.09.24</v>
      </c>
      <c r="O6">
        <v>0</v>
      </c>
      <c r="P6">
        <v>670</v>
      </c>
      <c r="Q6">
        <f t="shared" si="10"/>
        <v>558.33333333333337</v>
      </c>
      <c r="R6" s="2">
        <v>18000000</v>
      </c>
      <c r="S6" s="8" t="s">
        <v>17</v>
      </c>
      <c r="T6" s="8"/>
      <c r="U6">
        <v>604</v>
      </c>
    </row>
    <row r="7" spans="1:21" x14ac:dyDescent="0.25">
      <c r="A7" s="4">
        <f t="shared" ref="A7" si="11">N7</f>
        <v>0</v>
      </c>
      <c r="B7" s="4">
        <f t="shared" ref="B7" si="12">Q7</f>
        <v>566.66666666666674</v>
      </c>
      <c r="C7" s="4">
        <f t="shared" ref="C7" si="13">B7*1.2</f>
        <v>680.00000000000011</v>
      </c>
      <c r="D7" s="4">
        <f t="shared" ref="D7" si="14">C7*1.2</f>
        <v>816.00000000000011</v>
      </c>
      <c r="E7" s="16">
        <f t="shared" ref="E7" si="15">R7</f>
        <v>18000000</v>
      </c>
      <c r="F7" s="10">
        <f t="shared" ref="F7" si="16">ROUND((E7/B7),0)</f>
        <v>31765</v>
      </c>
      <c r="G7" s="15">
        <f t="shared" ref="G7" si="17">ROUND((E7/C7),0)</f>
        <v>26471</v>
      </c>
      <c r="H7" s="10">
        <f t="shared" ref="H7" si="18">ROUND((E7/D7),0)</f>
        <v>22059</v>
      </c>
      <c r="I7" s="4" t="e">
        <f>#REF!</f>
        <v>#REF!</v>
      </c>
      <c r="J7" s="4" t="str">
        <f t="shared" ref="J7" si="19">S7</f>
        <v>06.08.24</v>
      </c>
      <c r="O7">
        <v>0</v>
      </c>
      <c r="P7">
        <v>680</v>
      </c>
      <c r="Q7">
        <f t="shared" ref="Q7" si="20">P7/1.2</f>
        <v>566.66666666666674</v>
      </c>
      <c r="R7" s="2">
        <v>18000000</v>
      </c>
      <c r="S7" s="8" t="s">
        <v>16</v>
      </c>
      <c r="T7" s="8"/>
      <c r="U7">
        <v>603</v>
      </c>
    </row>
    <row r="8" spans="1:21" x14ac:dyDescent="0.25">
      <c r="A8" s="4">
        <f t="shared" si="0"/>
        <v>0</v>
      </c>
      <c r="B8" s="4">
        <f t="shared" si="1"/>
        <v>558.56190000000004</v>
      </c>
      <c r="C8" s="4">
        <f t="shared" si="9"/>
        <v>670.27427999999998</v>
      </c>
      <c r="D8" s="4">
        <f t="shared" si="2"/>
        <v>804.32913599999995</v>
      </c>
      <c r="E8" s="16">
        <f t="shared" si="3"/>
        <v>12407407</v>
      </c>
      <c r="F8" s="10">
        <f t="shared" si="4"/>
        <v>22213</v>
      </c>
      <c r="G8" s="10">
        <f t="shared" si="5"/>
        <v>18511</v>
      </c>
      <c r="H8" s="10">
        <f t="shared" si="6"/>
        <v>15426</v>
      </c>
      <c r="I8" s="4" t="e">
        <f>#REF!</f>
        <v>#REF!</v>
      </c>
      <c r="J8" s="4" t="str">
        <f t="shared" si="7"/>
        <v>06.08.24</v>
      </c>
      <c r="O8">
        <v>0</v>
      </c>
      <c r="P8">
        <f>62.27*10.764</f>
        <v>670.27427999999998</v>
      </c>
      <c r="Q8">
        <f t="shared" si="10"/>
        <v>558.56190000000004</v>
      </c>
      <c r="R8" s="2">
        <v>12407407</v>
      </c>
      <c r="S8" s="8" t="s">
        <v>16</v>
      </c>
      <c r="T8" s="8"/>
      <c r="U8">
        <v>204</v>
      </c>
    </row>
    <row r="9" spans="1:21" x14ac:dyDescent="0.25">
      <c r="A9" s="4">
        <f t="shared" si="0"/>
        <v>0</v>
      </c>
      <c r="B9" s="4">
        <f t="shared" si="1"/>
        <v>566.904</v>
      </c>
      <c r="C9" s="4">
        <f t="shared" si="9"/>
        <v>680.28480000000002</v>
      </c>
      <c r="D9" s="4">
        <f t="shared" si="2"/>
        <v>816.34176000000002</v>
      </c>
      <c r="E9" s="16">
        <f t="shared" si="3"/>
        <v>12592593</v>
      </c>
      <c r="F9" s="10">
        <f t="shared" si="4"/>
        <v>22213</v>
      </c>
      <c r="G9" s="10">
        <f t="shared" si="5"/>
        <v>18511</v>
      </c>
      <c r="H9" s="10">
        <f t="shared" si="6"/>
        <v>15426</v>
      </c>
      <c r="I9" s="4" t="e">
        <f>#REF!</f>
        <v>#REF!</v>
      </c>
      <c r="J9" s="4" t="str">
        <f t="shared" si="7"/>
        <v>06.08.24</v>
      </c>
      <c r="O9">
        <v>0</v>
      </c>
      <c r="P9">
        <f>63.2*10.764</f>
        <v>680.28480000000002</v>
      </c>
      <c r="Q9">
        <f t="shared" si="10"/>
        <v>566.904</v>
      </c>
      <c r="R9" s="2">
        <v>12592593</v>
      </c>
      <c r="S9" s="8" t="s">
        <v>16</v>
      </c>
      <c r="T9" s="8"/>
      <c r="U9">
        <v>203</v>
      </c>
    </row>
    <row r="10" spans="1:21" x14ac:dyDescent="0.25">
      <c r="A10" s="4">
        <f t="shared" si="0"/>
        <v>0</v>
      </c>
      <c r="B10" s="4">
        <f t="shared" si="1"/>
        <v>699.83939999999996</v>
      </c>
      <c r="C10" s="4">
        <f t="shared" si="9"/>
        <v>839.80727999999988</v>
      </c>
      <c r="D10" s="4">
        <f t="shared" si="2"/>
        <v>1007.7687359999998</v>
      </c>
      <c r="E10" s="16">
        <f t="shared" si="3"/>
        <v>17500000</v>
      </c>
      <c r="F10" s="10">
        <f t="shared" si="4"/>
        <v>25006</v>
      </c>
      <c r="G10" s="10">
        <f t="shared" si="5"/>
        <v>20838</v>
      </c>
      <c r="H10" s="10">
        <f t="shared" si="6"/>
        <v>17365</v>
      </c>
      <c r="I10" s="4" t="e">
        <f>#REF!</f>
        <v>#REF!</v>
      </c>
      <c r="J10" s="4" t="str">
        <f t="shared" si="7"/>
        <v>26.08.24</v>
      </c>
      <c r="O10">
        <v>0</v>
      </c>
      <c r="P10">
        <f>78.02*10.764</f>
        <v>839.80727999999988</v>
      </c>
      <c r="Q10">
        <f t="shared" si="10"/>
        <v>699.83939999999996</v>
      </c>
      <c r="R10" s="2">
        <v>17500000</v>
      </c>
      <c r="S10" s="8" t="s">
        <v>18</v>
      </c>
      <c r="T10" s="8"/>
      <c r="U10">
        <v>801</v>
      </c>
    </row>
    <row r="11" spans="1:21" x14ac:dyDescent="0.25">
      <c r="A11" s="4">
        <f t="shared" si="0"/>
        <v>0</v>
      </c>
      <c r="B11" s="4">
        <f t="shared" si="1"/>
        <v>590</v>
      </c>
      <c r="C11" s="4">
        <f t="shared" si="9"/>
        <v>708</v>
      </c>
      <c r="D11" s="4">
        <f t="shared" si="2"/>
        <v>849.6</v>
      </c>
      <c r="E11" s="16">
        <f t="shared" si="3"/>
        <v>21000000</v>
      </c>
      <c r="F11" s="15">
        <f t="shared" si="4"/>
        <v>35593</v>
      </c>
      <c r="G11" s="10">
        <f t="shared" si="5"/>
        <v>29661</v>
      </c>
      <c r="H11" s="10">
        <f t="shared" si="6"/>
        <v>24718</v>
      </c>
      <c r="I11" s="4" t="e">
        <f>#REF!</f>
        <v>#REF!</v>
      </c>
      <c r="J11" s="4" t="str">
        <f t="shared" si="7"/>
        <v>13.06.24</v>
      </c>
      <c r="O11">
        <v>0</v>
      </c>
      <c r="P11">
        <f t="shared" si="8"/>
        <v>0</v>
      </c>
      <c r="Q11">
        <v>590</v>
      </c>
      <c r="R11" s="2">
        <v>21000000</v>
      </c>
      <c r="S11" s="8" t="s">
        <v>19</v>
      </c>
      <c r="T11" s="8"/>
      <c r="U11">
        <v>901</v>
      </c>
    </row>
    <row r="12" spans="1:21" x14ac:dyDescent="0.25">
      <c r="A12" s="4">
        <f t="shared" si="0"/>
        <v>0</v>
      </c>
      <c r="B12" s="4">
        <f t="shared" si="1"/>
        <v>699.83939999999996</v>
      </c>
      <c r="C12" s="4">
        <f t="shared" si="9"/>
        <v>839.80727999999988</v>
      </c>
      <c r="D12" s="4">
        <f t="shared" si="2"/>
        <v>1007.7687359999998</v>
      </c>
      <c r="E12" s="16">
        <f t="shared" si="3"/>
        <v>15900000</v>
      </c>
      <c r="F12" s="10">
        <f t="shared" si="4"/>
        <v>22719</v>
      </c>
      <c r="G12" s="10">
        <f t="shared" si="5"/>
        <v>18933</v>
      </c>
      <c r="H12" s="10">
        <f t="shared" si="6"/>
        <v>15777</v>
      </c>
      <c r="I12" s="4" t="e">
        <f>#REF!</f>
        <v>#REF!</v>
      </c>
      <c r="J12" s="4" t="str">
        <f t="shared" si="7"/>
        <v>20.11.2023</v>
      </c>
      <c r="O12">
        <v>0</v>
      </c>
      <c r="P12">
        <f>78.02*10.764</f>
        <v>839.80727999999988</v>
      </c>
      <c r="Q12">
        <f t="shared" si="10"/>
        <v>699.83939999999996</v>
      </c>
      <c r="R12" s="2">
        <v>15900000</v>
      </c>
      <c r="S12" s="8" t="s">
        <v>20</v>
      </c>
      <c r="T12" s="8"/>
      <c r="U12">
        <v>303</v>
      </c>
    </row>
    <row r="13" spans="1:21" x14ac:dyDescent="0.25">
      <c r="A13" s="4">
        <f t="shared" si="0"/>
        <v>0</v>
      </c>
      <c r="B13" s="4">
        <f t="shared" si="1"/>
        <v>699.83939999999996</v>
      </c>
      <c r="C13" s="4">
        <f t="shared" si="9"/>
        <v>839.80727999999988</v>
      </c>
      <c r="D13" s="4">
        <f t="shared" si="2"/>
        <v>1007.7687359999998</v>
      </c>
      <c r="E13" s="16">
        <f t="shared" si="3"/>
        <v>16000000</v>
      </c>
      <c r="F13" s="10">
        <f t="shared" si="4"/>
        <v>22862</v>
      </c>
      <c r="G13" s="10">
        <f t="shared" si="5"/>
        <v>19052</v>
      </c>
      <c r="H13" s="10">
        <f t="shared" si="6"/>
        <v>15877</v>
      </c>
      <c r="I13" s="4" t="e">
        <f>#REF!</f>
        <v>#REF!</v>
      </c>
      <c r="J13" s="4" t="str">
        <f t="shared" si="7"/>
        <v>08.09.23</v>
      </c>
      <c r="O13">
        <v>0</v>
      </c>
      <c r="P13">
        <f>78.02*10.764</f>
        <v>839.80727999999988</v>
      </c>
      <c r="Q13">
        <f t="shared" si="10"/>
        <v>699.83939999999996</v>
      </c>
      <c r="R13" s="2">
        <v>16000000</v>
      </c>
      <c r="S13" s="8" t="s">
        <v>21</v>
      </c>
      <c r="T13" s="8"/>
      <c r="U13">
        <v>502</v>
      </c>
    </row>
    <row r="14" spans="1:21" x14ac:dyDescent="0.25">
      <c r="A14" s="4">
        <f t="shared" si="0"/>
        <v>0</v>
      </c>
      <c r="B14" s="4">
        <f t="shared" si="1"/>
        <v>693</v>
      </c>
      <c r="C14" s="4">
        <f t="shared" si="9"/>
        <v>831.6</v>
      </c>
      <c r="D14" s="4">
        <f t="shared" si="2"/>
        <v>997.92</v>
      </c>
      <c r="E14" s="16">
        <f t="shared" si="3"/>
        <v>21000000</v>
      </c>
      <c r="F14" s="15">
        <f t="shared" si="4"/>
        <v>30303</v>
      </c>
      <c r="G14" s="10">
        <f t="shared" si="5"/>
        <v>25253</v>
      </c>
      <c r="H14" s="10">
        <f t="shared" si="6"/>
        <v>21044</v>
      </c>
      <c r="I14" s="4" t="e">
        <f>#REF!</f>
        <v>#REF!</v>
      </c>
      <c r="J14" s="4">
        <f t="shared" si="7"/>
        <v>0</v>
      </c>
      <c r="O14">
        <v>0</v>
      </c>
      <c r="P14">
        <f t="shared" ref="P14:P17" si="21">O14/1.2</f>
        <v>0</v>
      </c>
      <c r="Q14">
        <v>693</v>
      </c>
      <c r="R14" s="2">
        <v>21000000</v>
      </c>
      <c r="S14" s="8"/>
      <c r="T14" s="8"/>
    </row>
    <row r="15" spans="1:21" x14ac:dyDescent="0.25">
      <c r="A15" s="4">
        <f t="shared" ref="A15:A17" si="22">N15</f>
        <v>0</v>
      </c>
      <c r="B15" s="4">
        <f t="shared" ref="B15:B17" si="23">Q15</f>
        <v>615</v>
      </c>
      <c r="C15" s="4">
        <f t="shared" ref="C15:C17" si="24">B15*1.2</f>
        <v>738</v>
      </c>
      <c r="D15" s="4">
        <f t="shared" si="2"/>
        <v>885.6</v>
      </c>
      <c r="E15" s="16">
        <f t="shared" si="3"/>
        <v>22500000</v>
      </c>
      <c r="F15" s="15">
        <f t="shared" si="4"/>
        <v>36585</v>
      </c>
      <c r="G15" s="10">
        <f t="shared" si="5"/>
        <v>30488</v>
      </c>
      <c r="H15" s="10">
        <f t="shared" si="6"/>
        <v>25407</v>
      </c>
      <c r="I15" s="4" t="e">
        <f>#REF!</f>
        <v>#REF!</v>
      </c>
      <c r="J15" s="4">
        <f t="shared" si="7"/>
        <v>0</v>
      </c>
      <c r="O15">
        <v>0</v>
      </c>
      <c r="P15">
        <f t="shared" si="21"/>
        <v>0</v>
      </c>
      <c r="Q15">
        <v>615</v>
      </c>
      <c r="R15" s="2">
        <v>22500000</v>
      </c>
      <c r="S15" s="8"/>
      <c r="T15" s="8"/>
    </row>
    <row r="16" spans="1:21" x14ac:dyDescent="0.25">
      <c r="A16" s="4">
        <f t="shared" si="22"/>
        <v>0</v>
      </c>
      <c r="B16" s="4">
        <f t="shared" si="23"/>
        <v>0</v>
      </c>
      <c r="C16" s="4">
        <f t="shared" si="24"/>
        <v>0</v>
      </c>
      <c r="D16" s="4">
        <f t="shared" si="2"/>
        <v>0</v>
      </c>
      <c r="E16" s="16">
        <f t="shared" si="3"/>
        <v>0</v>
      </c>
      <c r="F16" s="10" t="e">
        <f t="shared" si="4"/>
        <v>#DIV/0!</v>
      </c>
      <c r="G16" s="10" t="e">
        <f t="shared" si="5"/>
        <v>#DIV/0!</v>
      </c>
      <c r="H16" s="10" t="e">
        <f t="shared" si="6"/>
        <v>#DIV/0!</v>
      </c>
      <c r="I16" s="4" t="e">
        <f>#REF!</f>
        <v>#REF!</v>
      </c>
      <c r="J16" s="4">
        <f t="shared" si="7"/>
        <v>0</v>
      </c>
      <c r="O16">
        <v>0</v>
      </c>
      <c r="P16">
        <f t="shared" si="21"/>
        <v>0</v>
      </c>
      <c r="Q16">
        <f t="shared" ref="Q16:Q17" si="25">P16/1.2</f>
        <v>0</v>
      </c>
      <c r="R16" s="2">
        <v>0</v>
      </c>
      <c r="S16" s="8"/>
      <c r="T16" s="8"/>
    </row>
    <row r="17" spans="1:24" x14ac:dyDescent="0.25">
      <c r="A17" s="4">
        <f t="shared" si="22"/>
        <v>0</v>
      </c>
      <c r="B17" s="4">
        <f t="shared" si="23"/>
        <v>0</v>
      </c>
      <c r="C17" s="4">
        <f t="shared" si="24"/>
        <v>0</v>
      </c>
      <c r="D17" s="4">
        <f t="shared" si="2"/>
        <v>0</v>
      </c>
      <c r="E17" s="16">
        <f t="shared" si="3"/>
        <v>0</v>
      </c>
      <c r="F17" s="10" t="e">
        <f t="shared" si="4"/>
        <v>#DIV/0!</v>
      </c>
      <c r="G17" s="10" t="e">
        <f t="shared" si="5"/>
        <v>#DIV/0!</v>
      </c>
      <c r="H17" s="10" t="e">
        <f t="shared" si="6"/>
        <v>#DIV/0!</v>
      </c>
      <c r="I17" s="4" t="e">
        <f>#REF!</f>
        <v>#REF!</v>
      </c>
      <c r="J17" s="4">
        <f t="shared" si="7"/>
        <v>0</v>
      </c>
      <c r="O17">
        <v>0</v>
      </c>
      <c r="P17">
        <f t="shared" si="21"/>
        <v>0</v>
      </c>
      <c r="Q17">
        <f t="shared" si="25"/>
        <v>0</v>
      </c>
      <c r="R17" s="2">
        <v>0</v>
      </c>
      <c r="S17" s="8"/>
      <c r="T17" s="8"/>
    </row>
    <row r="18" spans="1:24" x14ac:dyDescent="0.25">
      <c r="A18" s="4">
        <f t="shared" si="0"/>
        <v>0</v>
      </c>
      <c r="B18" s="4">
        <f t="shared" si="1"/>
        <v>0</v>
      </c>
      <c r="C18" s="4">
        <f t="shared" si="9"/>
        <v>0</v>
      </c>
      <c r="D18" s="4">
        <f t="shared" ref="D18:D19" si="26">C18*1.2</f>
        <v>0</v>
      </c>
      <c r="E18" s="5">
        <f t="shared" ref="E18:E19" si="27">R18</f>
        <v>0</v>
      </c>
      <c r="F18" s="10" t="e">
        <f t="shared" ref="F18:F19" si="28">ROUND((E18/B18),0)</f>
        <v>#DIV/0!</v>
      </c>
      <c r="G18" s="10" t="e">
        <f t="shared" ref="G18:G19" si="29">ROUND((E18/C18),0)</f>
        <v>#DIV/0!</v>
      </c>
      <c r="H18" s="4" t="e">
        <f t="shared" ref="H18:H19" si="30">ROUND((E18/D18),0)</f>
        <v>#DIV/0!</v>
      </c>
      <c r="I18" s="4" t="e">
        <f>#REF!</f>
        <v>#REF!</v>
      </c>
      <c r="J18" s="4">
        <f t="shared" ref="J18:J19" si="31">S18</f>
        <v>0</v>
      </c>
      <c r="O18">
        <v>0</v>
      </c>
      <c r="P18">
        <f t="shared" ref="P18:P19" si="32">O18/1.2</f>
        <v>0</v>
      </c>
      <c r="Q18">
        <f t="shared" ref="Q18:Q19" si="33">P18/1.2</f>
        <v>0</v>
      </c>
      <c r="R18" s="2">
        <v>0</v>
      </c>
      <c r="S18" s="8"/>
      <c r="T18" s="8"/>
    </row>
    <row r="19" spans="1:24" x14ac:dyDescent="0.25">
      <c r="A19" s="4">
        <f t="shared" si="0"/>
        <v>0</v>
      </c>
      <c r="B19" s="4">
        <f t="shared" si="1"/>
        <v>0</v>
      </c>
      <c r="C19" s="4">
        <f t="shared" si="9"/>
        <v>0</v>
      </c>
      <c r="D19" s="4">
        <f t="shared" si="26"/>
        <v>0</v>
      </c>
      <c r="E19" s="5">
        <f t="shared" si="27"/>
        <v>0</v>
      </c>
      <c r="F19" s="10" t="e">
        <f t="shared" si="28"/>
        <v>#DIV/0!</v>
      </c>
      <c r="G19" s="4" t="e">
        <f t="shared" si="29"/>
        <v>#DIV/0!</v>
      </c>
      <c r="H19" s="4" t="e">
        <f t="shared" si="30"/>
        <v>#DIV/0!</v>
      </c>
      <c r="I19" s="4" t="e">
        <f>#REF!</f>
        <v>#REF!</v>
      </c>
      <c r="J19" s="4">
        <f t="shared" si="31"/>
        <v>0</v>
      </c>
      <c r="O19">
        <v>0</v>
      </c>
      <c r="P19">
        <f t="shared" si="32"/>
        <v>0</v>
      </c>
      <c r="Q19">
        <f t="shared" si="33"/>
        <v>0</v>
      </c>
      <c r="R19" s="2">
        <v>0</v>
      </c>
      <c r="S19" s="8"/>
      <c r="T19" s="8"/>
    </row>
    <row r="21" spans="1:24" x14ac:dyDescent="0.25">
      <c r="G21" t="s">
        <v>23</v>
      </c>
    </row>
    <row r="22" spans="1:24" x14ac:dyDescent="0.25">
      <c r="G22" t="s">
        <v>13</v>
      </c>
      <c r="H22">
        <v>1350</v>
      </c>
    </row>
    <row r="23" spans="1:24" x14ac:dyDescent="0.25">
      <c r="G23" t="s">
        <v>14</v>
      </c>
      <c r="H23">
        <v>27000</v>
      </c>
    </row>
    <row r="24" spans="1:24" x14ac:dyDescent="0.25">
      <c r="G24" t="s">
        <v>15</v>
      </c>
      <c r="H24">
        <f>H23*H22</f>
        <v>36450000</v>
      </c>
      <c r="J24" t="s">
        <v>22</v>
      </c>
    </row>
    <row r="25" spans="1:24" x14ac:dyDescent="0.25">
      <c r="J25">
        <v>10.83</v>
      </c>
      <c r="N25">
        <v>13.34</v>
      </c>
      <c r="O25">
        <f>N25*J25</f>
        <v>144.47219999999999</v>
      </c>
    </row>
    <row r="26" spans="1:24" x14ac:dyDescent="0.25">
      <c r="G26" s="6"/>
      <c r="H26" s="6"/>
      <c r="J26">
        <v>13.66</v>
      </c>
      <c r="N26">
        <f xml:space="preserve"> 12.95*0.5</f>
        <v>6.4749999999999996</v>
      </c>
      <c r="O26">
        <f t="shared" ref="O26:O40" si="34">N26*J26</f>
        <v>88.448499999999996</v>
      </c>
    </row>
    <row r="27" spans="1:24" x14ac:dyDescent="0.25">
      <c r="J27">
        <v>7.7</v>
      </c>
      <c r="N27">
        <v>10.66</v>
      </c>
      <c r="O27">
        <f t="shared" si="34"/>
        <v>82.082000000000008</v>
      </c>
    </row>
    <row r="28" spans="1:24" x14ac:dyDescent="0.25">
      <c r="J28">
        <v>3.49</v>
      </c>
      <c r="N28">
        <v>3.86</v>
      </c>
      <c r="O28">
        <f t="shared" si="34"/>
        <v>13.471400000000001</v>
      </c>
      <c r="P28" s="11"/>
      <c r="Q28" s="11"/>
      <c r="R28" s="13"/>
      <c r="T28" s="11"/>
      <c r="U28" s="11"/>
      <c r="V28" s="11"/>
      <c r="W28" s="11"/>
      <c r="X28" s="11"/>
    </row>
    <row r="29" spans="1:24" x14ac:dyDescent="0.25">
      <c r="J29">
        <v>12.9</v>
      </c>
      <c r="N29">
        <v>10.65</v>
      </c>
      <c r="O29">
        <f t="shared" si="34"/>
        <v>137.38500000000002</v>
      </c>
      <c r="P29" s="11"/>
      <c r="Q29" s="14"/>
      <c r="R29" s="14"/>
      <c r="T29" s="14"/>
      <c r="U29" s="14"/>
      <c r="V29" s="11"/>
      <c r="W29" s="11"/>
      <c r="X29" s="11"/>
    </row>
    <row r="30" spans="1:24" x14ac:dyDescent="0.25">
      <c r="J30">
        <v>14.61</v>
      </c>
      <c r="N30">
        <v>10.55</v>
      </c>
      <c r="O30">
        <f t="shared" si="34"/>
        <v>154.13550000000001</v>
      </c>
      <c r="P30" s="11"/>
      <c r="Q30" s="11"/>
      <c r="R30" s="11"/>
      <c r="T30" s="11"/>
      <c r="U30" s="11"/>
      <c r="V30" s="11"/>
      <c r="W30" s="11"/>
      <c r="X30" s="11"/>
    </row>
    <row r="31" spans="1:24" x14ac:dyDescent="0.25">
      <c r="J31">
        <v>11.07</v>
      </c>
      <c r="N31">
        <v>11.79</v>
      </c>
      <c r="O31">
        <f t="shared" si="34"/>
        <v>130.5153</v>
      </c>
      <c r="P31" s="11"/>
      <c r="Q31" s="11"/>
      <c r="R31" s="11"/>
      <c r="T31" s="11"/>
      <c r="U31" s="11"/>
      <c r="V31" s="11"/>
      <c r="W31" s="11"/>
      <c r="X31" s="11"/>
    </row>
    <row r="32" spans="1:24" x14ac:dyDescent="0.25">
      <c r="J32">
        <v>4.18</v>
      </c>
      <c r="N32">
        <v>8.83</v>
      </c>
      <c r="O32">
        <f t="shared" si="34"/>
        <v>36.909399999999998</v>
      </c>
      <c r="P32" s="11"/>
      <c r="Q32" s="11"/>
      <c r="R32" s="12"/>
      <c r="T32" s="12"/>
      <c r="U32" s="12"/>
      <c r="V32" s="11"/>
      <c r="W32" s="11"/>
      <c r="X32" s="11"/>
    </row>
    <row r="33" spans="10:24" x14ac:dyDescent="0.25">
      <c r="J33">
        <v>8.15</v>
      </c>
      <c r="N33">
        <v>3.71</v>
      </c>
      <c r="O33">
        <f t="shared" si="34"/>
        <v>30.236499999999999</v>
      </c>
      <c r="P33" s="11"/>
      <c r="Q33" s="11"/>
      <c r="R33" s="11"/>
      <c r="T33" s="11"/>
      <c r="U33" s="11"/>
      <c r="V33" s="11"/>
      <c r="W33" s="11"/>
      <c r="X33" s="11"/>
    </row>
    <row r="34" spans="10:24" x14ac:dyDescent="0.25">
      <c r="J34">
        <v>3.4</v>
      </c>
      <c r="N34">
        <v>8.52</v>
      </c>
      <c r="O34">
        <f t="shared" si="34"/>
        <v>28.967999999999996</v>
      </c>
      <c r="P34" s="11"/>
      <c r="Q34" s="11"/>
      <c r="R34" s="11"/>
      <c r="T34" s="11"/>
      <c r="U34" s="11"/>
      <c r="V34" s="11"/>
      <c r="W34" s="11"/>
      <c r="X34" s="11"/>
    </row>
    <row r="35" spans="10:24" x14ac:dyDescent="0.25">
      <c r="J35">
        <v>3.35</v>
      </c>
      <c r="N35">
        <v>3</v>
      </c>
      <c r="O35">
        <f t="shared" si="34"/>
        <v>10.050000000000001</v>
      </c>
      <c r="P35" s="11"/>
      <c r="Q35" s="11"/>
      <c r="R35" s="11"/>
      <c r="T35" s="11"/>
      <c r="U35" s="11"/>
      <c r="V35" s="11"/>
      <c r="W35" s="11"/>
      <c r="X35" s="11"/>
    </row>
    <row r="36" spans="10:24" x14ac:dyDescent="0.25">
      <c r="J36">
        <v>3.63</v>
      </c>
      <c r="N36">
        <v>3.25</v>
      </c>
      <c r="O36">
        <f t="shared" si="34"/>
        <v>11.797499999999999</v>
      </c>
      <c r="P36" s="11"/>
      <c r="Q36" s="11"/>
      <c r="R36" s="11"/>
      <c r="S36" s="6"/>
      <c r="T36" s="11"/>
      <c r="U36" s="11"/>
      <c r="V36" s="11"/>
      <c r="W36" s="11"/>
      <c r="X36" s="11"/>
    </row>
    <row r="37" spans="10:24" x14ac:dyDescent="0.25">
      <c r="J37">
        <v>3.5</v>
      </c>
      <c r="N37">
        <v>6.8</v>
      </c>
      <c r="O37">
        <f t="shared" si="34"/>
        <v>23.8</v>
      </c>
      <c r="P37" s="11"/>
      <c r="Q37" s="11"/>
      <c r="R37" s="11"/>
      <c r="S37" s="6"/>
      <c r="T37" s="11"/>
      <c r="U37" s="11"/>
      <c r="V37" s="11"/>
      <c r="W37" s="11"/>
      <c r="X37" s="11"/>
    </row>
    <row r="38" spans="10:24" x14ac:dyDescent="0.25">
      <c r="J38">
        <v>11.68</v>
      </c>
      <c r="N38">
        <v>6.46</v>
      </c>
      <c r="O38">
        <f t="shared" si="34"/>
        <v>75.452799999999996</v>
      </c>
      <c r="Q38" s="11"/>
      <c r="R38" s="11"/>
    </row>
    <row r="39" spans="10:24" x14ac:dyDescent="0.25">
      <c r="J39">
        <v>4.57</v>
      </c>
      <c r="N39">
        <v>3.44</v>
      </c>
      <c r="O39">
        <f>N39*J39*0.5</f>
        <v>7.8604000000000003</v>
      </c>
      <c r="Q39" s="11"/>
      <c r="R39" s="11"/>
      <c r="T39" s="6"/>
    </row>
    <row r="40" spans="10:24" x14ac:dyDescent="0.25">
      <c r="J40">
        <v>3.34</v>
      </c>
      <c r="N40">
        <v>6.37</v>
      </c>
      <c r="O40">
        <f t="shared" si="34"/>
        <v>21.2758</v>
      </c>
      <c r="P40" s="11"/>
      <c r="Q40" s="11"/>
      <c r="R40" s="11"/>
      <c r="S40" s="6"/>
    </row>
    <row r="41" spans="10:24" x14ac:dyDescent="0.25">
      <c r="O41">
        <f>SUM(O25:O40)</f>
        <v>996.86029999999994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D3" sqref="D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10C8B0-A3E8-4D81-952A-F3B233EA004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4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110A36-D084-4E8A-A60B-44B301F8CBD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20-20</vt:lpstr>
      <vt:lpstr>Sheet1</vt:lpstr>
      <vt:lpstr>Sheet2</vt:lpstr>
      <vt:lpstr>Sheet3</vt:lpstr>
      <vt:lpstr>Sheet4</vt:lpstr>
      <vt:lpstr>Sheet5</vt:lpstr>
      <vt:lpstr>Sheet13</vt:lpstr>
      <vt:lpstr>Sheet6</vt:lpstr>
      <vt:lpstr>Sheet7</vt:lpstr>
      <vt:lpstr>Sheet8</vt:lpstr>
      <vt:lpstr>Sheet9</vt:lpstr>
      <vt:lpstr>Sheet10</vt:lpstr>
      <vt:lpstr>Sheet11</vt:lpstr>
      <vt:lpstr>Sheet12</vt:lpstr>
      <vt:lpstr>Sheet14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2024-09-30T07:30:28Z</dcterms:modified>
</cp:coreProperties>
</file>