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NB\Vasai (E)\SMITA SURESH DUBEY\"/>
    </mc:Choice>
  </mc:AlternateContent>
  <xr:revisionPtr revIDLastSave="0" documentId="13_ncr:1_{5AE7DAA7-2CDB-4901-8C6A-31BCE3341310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5" i="4" l="1"/>
  <c r="Q9" i="4"/>
  <c r="Q7" i="4"/>
  <c r="P6" i="4"/>
  <c r="Q5" i="4"/>
  <c r="P20" i="4"/>
  <c r="I20" i="4"/>
  <c r="I28" i="4"/>
  <c r="J18" i="4"/>
  <c r="Q12" i="4" l="1"/>
  <c r="P12" i="4"/>
  <c r="P11" i="4"/>
  <c r="Q11" i="4" s="1"/>
  <c r="Q10" i="4"/>
  <c r="P10" i="4"/>
  <c r="P9" i="4"/>
  <c r="P8" i="4"/>
  <c r="P7" i="4"/>
  <c r="Q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<sst xmlns="http://schemas.openxmlformats.org/spreadsheetml/2006/main" count="31" uniqueCount="28">
  <si>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</si>
  <si>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</si>
  <si>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</si>
  <si>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</si>
  <si>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</si>
  <si>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</si>
  <si>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</si>
  <si>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</si>
  <si>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</si>
  <si>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</si>
  <si>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</si>
  <si>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</si>
  <si>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</si>
  <si>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Shop No 18, Ground Floor, Building No 1, Wing - A, Shree Krishna Bhoomi, Village - Juchandra, Naigaon</t>
  </si>
  <si>
    <t>rate</t>
  </si>
  <si>
    <t>fmv</t>
  </si>
  <si>
    <t>agreement  = 16.02.24</t>
  </si>
  <si>
    <t>av</t>
  </si>
  <si>
    <t>sd</t>
  </si>
  <si>
    <t>rd</t>
  </si>
  <si>
    <t>ca</t>
  </si>
  <si>
    <t>mca</t>
  </si>
  <si>
    <t>height 14.3 m</t>
  </si>
  <si>
    <t>08.08.24</t>
  </si>
  <si>
    <t>19.01.24</t>
  </si>
  <si>
    <t>27.06.24</t>
  </si>
  <si>
    <t>23.04.24</t>
  </si>
  <si>
    <t>28.06.24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</si>
</sst>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47</xdr:row>
      <xdr:rowOff>125028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9BB509-7A14-4F27-B7BE-DA7CD10F3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2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120207-5637-4C46-8815-32BE580C6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191E0E-75F5-4F50-ABD6-52FBA0F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701306-1CFA-47D8-BDB6-0794F1CDF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3CFCB8-99CE-4A51-A303-814A91506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286AB8-FFC9-450B-A037-D47D93606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B0C20F-EC5F-46D6-85DE-2B7DAE8C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A6A75D-49CC-4EB0-9053-15361770F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19" sqref="I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600</v>
      </c>
      <c r="C2" s="4">
        <f>B2*1.2</f>
        <v>720</v>
      </c>
      <c r="D2" s="4">
        <f t="shared" ref="D2:D13" si="2">C2*1.2</f>
        <v>864</v>
      </c>
      <c r="E2" s="5">
        <f t="shared" ref="E2:E13" si="3">R2</f>
        <v>10000000</v>
      </c>
      <c r="F2" s="15">
        <f t="shared" ref="F2:F13" si="4">ROUND((E2/B2),0)</f>
        <v>16667</v>
      </c>
      <c r="G2" s="10">
        <f t="shared" ref="G2:G13" si="5">ROUND((E2/C2),0)</f>
        <v>13889</v>
      </c>
      <c r="H2" s="10">
        <f t="shared" ref="H2:H13" si="6">ROUND((E2/D2),0)</f>
        <v>11574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600</v>
      </c>
      <c r="R2" s="2">
        <v>10000000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397</v>
      </c>
      <c r="C3" s="4">
        <f t="shared" ref="C3:C15" si="9">B3*1.2</f>
        <v>476.4</v>
      </c>
      <c r="D3" s="4">
        <f t="shared" si="2"/>
        <v>571.67999999999995</v>
      </c>
      <c r="E3" s="5">
        <f t="shared" si="3"/>
        <v>4500000</v>
      </c>
      <c r="F3" s="10">
        <f t="shared" si="4"/>
        <v>11335</v>
      </c>
      <c r="G3" s="10">
        <f t="shared" si="5"/>
        <v>9446</v>
      </c>
      <c r="H3" s="10">
        <f t="shared" si="6"/>
        <v>7872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397</v>
      </c>
      <c r="R3" s="2">
        <v>4500000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550</v>
      </c>
      <c r="C4" s="4">
        <f t="shared" si="9"/>
        <v>660</v>
      </c>
      <c r="D4" s="4">
        <f t="shared" si="2"/>
        <v>792</v>
      </c>
      <c r="E4" s="5">
        <f t="shared" si="3"/>
        <v>10000000</v>
      </c>
      <c r="F4" s="15">
        <f t="shared" si="4"/>
        <v>18182</v>
      </c>
      <c r="G4" s="10">
        <f t="shared" si="5"/>
        <v>15152</v>
      </c>
      <c r="H4" s="10">
        <f t="shared" si="6"/>
        <v>12626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550</v>
      </c>
      <c r="R4" s="2">
        <v>10000000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186.32483999999997</v>
      </c>
      <c r="C5" s="4">
        <f t="shared" si="9"/>
        <v>223.58980799999995</v>
      </c>
      <c r="D5" s="4">
        <f t="shared" si="2"/>
        <v>268.30776959999992</v>
      </c>
      <c r="E5" s="5">
        <f t="shared" si="3"/>
        <v>1520000</v>
      </c>
      <c r="F5" s="10">
        <f t="shared" si="4"/>
        <v>8158</v>
      </c>
      <c r="G5" s="10">
        <f t="shared" si="5"/>
        <v>6798</v>
      </c>
      <c r="H5" s="10">
        <f t="shared" si="6"/>
        <v>5665</v>
      </c>
      <c r="I5" s="4" t="e">
        <f>#REF!</f>
        <v>#REF!</v>
      </c>
      <c r="J5" s="4" t="str">
        <f t="shared" si="7"/>
        <v>08.08.24</v>
      </c>
      <c r="O5">
        <v>0</v>
      </c>
      <c r="P5">
        <f t="shared" si="8"/>
        <v>0</v>
      </c>
      <c r="Q5">
        <f>17.31*10.764</f>
        <v>186.32483999999997</v>
      </c>
      <c r="R5" s="2">
        <v>1520000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106.1151</v>
      </c>
      <c r="C6" s="4">
        <f t="shared" si="9"/>
        <v>127.33811999999999</v>
      </c>
      <c r="D6" s="4">
        <f t="shared" si="2"/>
        <v>152.80574399999998</v>
      </c>
      <c r="E6" s="5">
        <f t="shared" si="3"/>
        <v>1225000</v>
      </c>
      <c r="F6" s="15">
        <f t="shared" si="4"/>
        <v>11544</v>
      </c>
      <c r="G6" s="10">
        <f t="shared" si="5"/>
        <v>9620</v>
      </c>
      <c r="H6" s="10">
        <f t="shared" si="6"/>
        <v>8017</v>
      </c>
      <c r="I6" s="4" t="e">
        <f>#REF!</f>
        <v>#REF!</v>
      </c>
      <c r="J6" s="4" t="str">
        <f t="shared" si="7"/>
        <v>19.01.24</v>
      </c>
      <c r="O6">
        <v>0</v>
      </c>
      <c r="P6">
        <f>11.83*10.764</f>
        <v>127.33811999999999</v>
      </c>
      <c r="Q6">
        <f t="shared" ref="Q2:Q12" si="10">P6/1.2</f>
        <v>106.1151</v>
      </c>
      <c r="R6" s="2">
        <v>1225000</v>
      </c>
      <c r="S6" s="8" t="s">
        <v>24</v>
      </c>
      <c r="T6" s="8"/>
    </row>
    <row r="7" spans="1:20" x14ac:dyDescent="0.25">
      <c r="A7" s="4">
        <f t="shared" si="0"/>
        <v>0</v>
      </c>
      <c r="B7" s="4">
        <f t="shared" si="1"/>
        <v>97.091279999999983</v>
      </c>
      <c r="C7" s="4">
        <f t="shared" si="9"/>
        <v>116.50953599999997</v>
      </c>
      <c r="D7" s="4">
        <f t="shared" si="2"/>
        <v>139.81144319999996</v>
      </c>
      <c r="E7" s="5">
        <f t="shared" si="3"/>
        <v>1550000</v>
      </c>
      <c r="F7" s="15">
        <f t="shared" si="4"/>
        <v>15964</v>
      </c>
      <c r="G7" s="10">
        <f t="shared" si="5"/>
        <v>13304</v>
      </c>
      <c r="H7" s="10">
        <f t="shared" si="6"/>
        <v>11086</v>
      </c>
      <c r="I7" s="4" t="e">
        <f>#REF!</f>
        <v>#REF!</v>
      </c>
      <c r="J7" s="4" t="str">
        <f t="shared" si="7"/>
        <v>27.06.24</v>
      </c>
      <c r="O7">
        <v>0</v>
      </c>
      <c r="P7">
        <f t="shared" si="8"/>
        <v>0</v>
      </c>
      <c r="Q7">
        <f>9.02*10.764</f>
        <v>97.091279999999983</v>
      </c>
      <c r="R7" s="2">
        <v>1550000</v>
      </c>
      <c r="S7" s="8" t="s">
        <v>25</v>
      </c>
      <c r="T7" s="8"/>
    </row>
    <row r="8" spans="1:20" x14ac:dyDescent="0.25">
      <c r="A8" s="4">
        <f t="shared" si="0"/>
        <v>0</v>
      </c>
      <c r="B8" s="4">
        <f t="shared" si="1"/>
        <v>120.63</v>
      </c>
      <c r="C8" s="4">
        <f t="shared" si="9"/>
        <v>144.756</v>
      </c>
      <c r="D8" s="4">
        <f t="shared" si="2"/>
        <v>173.7072</v>
      </c>
      <c r="E8" s="5">
        <f t="shared" si="3"/>
        <v>1085000</v>
      </c>
      <c r="F8" s="10">
        <f t="shared" si="4"/>
        <v>8994</v>
      </c>
      <c r="G8" s="10">
        <f t="shared" si="5"/>
        <v>7495</v>
      </c>
      <c r="H8" s="10">
        <f t="shared" si="6"/>
        <v>6246</v>
      </c>
      <c r="I8" s="4" t="e">
        <f>#REF!</f>
        <v>#REF!</v>
      </c>
      <c r="J8" s="4" t="str">
        <f t="shared" si="7"/>
        <v>23.04.24</v>
      </c>
      <c r="O8">
        <v>0</v>
      </c>
      <c r="P8">
        <f t="shared" si="8"/>
        <v>0</v>
      </c>
      <c r="Q8">
        <v>120.63</v>
      </c>
      <c r="R8" s="2">
        <v>1085000</v>
      </c>
      <c r="S8" s="8" t="s">
        <v>26</v>
      </c>
      <c r="T8" s="8"/>
    </row>
    <row r="9" spans="1:20" x14ac:dyDescent="0.25">
      <c r="A9" s="4">
        <f t="shared" si="0"/>
        <v>0</v>
      </c>
      <c r="B9" s="4">
        <f t="shared" si="1"/>
        <v>181.15811999999997</v>
      </c>
      <c r="C9" s="4">
        <f t="shared" si="9"/>
        <v>217.38974399999995</v>
      </c>
      <c r="D9" s="4">
        <f t="shared" si="2"/>
        <v>260.86769279999993</v>
      </c>
      <c r="E9" s="5">
        <f t="shared" si="3"/>
        <v>1456000</v>
      </c>
      <c r="F9" s="10">
        <f t="shared" si="4"/>
        <v>8037</v>
      </c>
      <c r="G9" s="10">
        <f t="shared" si="5"/>
        <v>6698</v>
      </c>
      <c r="H9" s="10">
        <f t="shared" si="6"/>
        <v>5581</v>
      </c>
      <c r="I9" s="4" t="e">
        <f>#REF!</f>
        <v>#REF!</v>
      </c>
      <c r="J9" s="4" t="str">
        <f t="shared" si="7"/>
        <v>28.06.24</v>
      </c>
      <c r="O9">
        <v>0</v>
      </c>
      <c r="P9">
        <f t="shared" si="8"/>
        <v>0</v>
      </c>
      <c r="Q9">
        <f>16.83*10.764</f>
        <v>181.15811999999997</v>
      </c>
      <c r="R9" s="2">
        <v>1456000</v>
      </c>
      <c r="S9" s="8" t="s">
        <v>27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20</v>
      </c>
      <c r="I18">
        <v>122</v>
      </c>
      <c r="J18">
        <f>11.38*10.764</f>
        <v>122.49432</v>
      </c>
    </row>
    <row r="19" spans="7:24" x14ac:dyDescent="0.25">
      <c r="H19" t="s">
        <v>14</v>
      </c>
      <c r="I19">
        <v>16000</v>
      </c>
    </row>
    <row r="20" spans="7:24" x14ac:dyDescent="0.25">
      <c r="H20" t="s">
        <v>15</v>
      </c>
      <c r="I20">
        <f>I19*I18</f>
        <v>1952000</v>
      </c>
      <c r="O20" t="s">
        <v>21</v>
      </c>
      <c r="P20">
        <f>7.5*16.4</f>
        <v>122.99999999999999</v>
      </c>
    </row>
    <row r="21" spans="7:24" x14ac:dyDescent="0.25">
      <c r="O21" t="s">
        <v>22</v>
      </c>
    </row>
    <row r="22" spans="7:24" x14ac:dyDescent="0.25">
      <c r="G22" s="6"/>
      <c r="H22" s="6"/>
    </row>
    <row r="24" spans="7:24" x14ac:dyDescent="0.25">
      <c r="H24" t="s">
        <v>16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17</v>
      </c>
      <c r="I25">
        <v>1591800</v>
      </c>
      <c r="J25">
        <f>I25*1.15</f>
        <v>1830569.9999999998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18</v>
      </c>
      <c r="I26">
        <v>111430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19</v>
      </c>
      <c r="I27">
        <v>15950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>
        <f>SUM(I25:I27)</f>
        <v>1719180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2024-09-21T10:33:16Z</dcterms:modified>
</cp:coreProperties>
</file>