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Aavaas\"/>
    </mc:Choice>
  </mc:AlternateContent>
  <bookViews>
    <workbookView xWindow="0" yWindow="0" windowWidth="20490" windowHeight="7755" tabRatio="451"/>
  </bookViews>
  <sheets>
    <sheet name="Aavaas" sheetId="110" r:id="rId1"/>
    <sheet name="IGR" sheetId="115" r:id="rId2"/>
    <sheet name="Listing1" sheetId="118" r:id="rId3"/>
    <sheet name="Listing2" sheetId="117" r:id="rId4"/>
    <sheet name="Listing3" sheetId="119" r:id="rId5"/>
    <sheet name="Listing4" sheetId="120" r:id="rId6"/>
  </sheets>
  <definedNames>
    <definedName name="_xlnm._FilterDatabase" localSheetId="0" hidden="1">Aavaas!#REF!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15" l="1"/>
  <c r="J62" i="110" l="1"/>
  <c r="K62" i="110" s="1"/>
  <c r="E75" i="110"/>
  <c r="H62" i="110"/>
  <c r="H69" i="110"/>
  <c r="H70" i="110"/>
  <c r="H50" i="110"/>
  <c r="G73" i="110"/>
  <c r="J73" i="110" s="1"/>
  <c r="G74" i="110"/>
  <c r="J74" i="110" s="1"/>
  <c r="G62" i="110"/>
  <c r="G63" i="110"/>
  <c r="J63" i="110" s="1"/>
  <c r="G64" i="110"/>
  <c r="J64" i="110" s="1"/>
  <c r="G65" i="110"/>
  <c r="J65" i="110" s="1"/>
  <c r="G66" i="110"/>
  <c r="J66" i="110" s="1"/>
  <c r="G67" i="110"/>
  <c r="H67" i="110" s="1"/>
  <c r="G68" i="110"/>
  <c r="J68" i="110" s="1"/>
  <c r="G69" i="110"/>
  <c r="J69" i="110" s="1"/>
  <c r="G70" i="110"/>
  <c r="J70" i="110" s="1"/>
  <c r="G71" i="110"/>
  <c r="J71" i="110" s="1"/>
  <c r="G72" i="110"/>
  <c r="J72" i="110" s="1"/>
  <c r="G50" i="110"/>
  <c r="J50" i="110" s="1"/>
  <c r="K50" i="110" s="1"/>
  <c r="G51" i="110"/>
  <c r="J51" i="110" s="1"/>
  <c r="G52" i="110"/>
  <c r="J52" i="110" s="1"/>
  <c r="G53" i="110"/>
  <c r="H53" i="110" s="1"/>
  <c r="G54" i="110"/>
  <c r="J54" i="110" s="1"/>
  <c r="G55" i="110"/>
  <c r="J55" i="110" s="1"/>
  <c r="G56" i="110"/>
  <c r="H56" i="110" s="1"/>
  <c r="G57" i="110"/>
  <c r="H57" i="110" s="1"/>
  <c r="G58" i="110"/>
  <c r="J58" i="110" s="1"/>
  <c r="G59" i="110"/>
  <c r="J59" i="110" s="1"/>
  <c r="G60" i="110"/>
  <c r="H60" i="110" s="1"/>
  <c r="G61" i="110"/>
  <c r="H61" i="110" s="1"/>
  <c r="G42" i="110"/>
  <c r="H42" i="110" s="1"/>
  <c r="G43" i="110"/>
  <c r="H43" i="110" s="1"/>
  <c r="G44" i="110"/>
  <c r="J44" i="110" s="1"/>
  <c r="G45" i="110"/>
  <c r="J45" i="110" s="1"/>
  <c r="G46" i="110"/>
  <c r="H46" i="110" s="1"/>
  <c r="G47" i="110"/>
  <c r="H47" i="110" s="1"/>
  <c r="G48" i="110"/>
  <c r="J48" i="110" s="1"/>
  <c r="G49" i="110"/>
  <c r="J49" i="110" s="1"/>
  <c r="G32" i="110"/>
  <c r="J32" i="110" s="1"/>
  <c r="G33" i="110"/>
  <c r="H33" i="110" s="1"/>
  <c r="G34" i="110"/>
  <c r="H34" i="110" s="1"/>
  <c r="G35" i="110"/>
  <c r="J35" i="110" s="1"/>
  <c r="G36" i="110"/>
  <c r="H36" i="110" s="1"/>
  <c r="G37" i="110"/>
  <c r="J37" i="110" s="1"/>
  <c r="G38" i="110"/>
  <c r="H38" i="110" s="1"/>
  <c r="G39" i="110"/>
  <c r="J39" i="110" s="1"/>
  <c r="G40" i="110"/>
  <c r="J40" i="110" s="1"/>
  <c r="G41" i="110"/>
  <c r="J41" i="110" s="1"/>
  <c r="G22" i="110"/>
  <c r="J22" i="110" s="1"/>
  <c r="L22" i="110" s="1"/>
  <c r="G23" i="110"/>
  <c r="J23" i="110" s="1"/>
  <c r="G24" i="110"/>
  <c r="H24" i="110" s="1"/>
  <c r="G25" i="110"/>
  <c r="H25" i="110" s="1"/>
  <c r="G26" i="110"/>
  <c r="F75" i="110" s="1"/>
  <c r="G27" i="110"/>
  <c r="J27" i="110" s="1"/>
  <c r="G28" i="110"/>
  <c r="H28" i="110" s="1"/>
  <c r="G29" i="110"/>
  <c r="H29" i="110" s="1"/>
  <c r="G30" i="110"/>
  <c r="H30" i="110" s="1"/>
  <c r="G31" i="110"/>
  <c r="J31" i="110" s="1"/>
  <c r="G11" i="110"/>
  <c r="J11" i="110" s="1"/>
  <c r="G12" i="110"/>
  <c r="H12" i="110" s="1"/>
  <c r="G13" i="110"/>
  <c r="H13" i="110" s="1"/>
  <c r="G14" i="110"/>
  <c r="J14" i="110" s="1"/>
  <c r="G15" i="110"/>
  <c r="J15" i="110" s="1"/>
  <c r="G16" i="110"/>
  <c r="H16" i="110" s="1"/>
  <c r="G17" i="110"/>
  <c r="H17" i="110" s="1"/>
  <c r="G18" i="110"/>
  <c r="H18" i="110" s="1"/>
  <c r="G19" i="110"/>
  <c r="J19" i="110" s="1"/>
  <c r="G20" i="110"/>
  <c r="H20" i="110" s="1"/>
  <c r="G21" i="110"/>
  <c r="H21" i="110" s="1"/>
  <c r="G3" i="110"/>
  <c r="J3" i="110" s="1"/>
  <c r="G4" i="110"/>
  <c r="H4" i="110" s="1"/>
  <c r="G5" i="110"/>
  <c r="H5" i="110" s="1"/>
  <c r="G6" i="110"/>
  <c r="J6" i="110" s="1"/>
  <c r="G7" i="110"/>
  <c r="J7" i="110" s="1"/>
  <c r="G8" i="110"/>
  <c r="H8" i="110" s="1"/>
  <c r="G9" i="110"/>
  <c r="H9" i="110" s="1"/>
  <c r="G10" i="110"/>
  <c r="J10" i="110" s="1"/>
  <c r="I80" i="110"/>
  <c r="I82" i="110"/>
  <c r="I83" i="110"/>
  <c r="I84" i="110"/>
  <c r="I85" i="110"/>
  <c r="I88" i="110"/>
  <c r="I89" i="110"/>
  <c r="I79" i="110"/>
  <c r="G80" i="110"/>
  <c r="G81" i="110"/>
  <c r="G82" i="110"/>
  <c r="G83" i="110"/>
  <c r="G84" i="110"/>
  <c r="G85" i="110"/>
  <c r="G86" i="110"/>
  <c r="G87" i="110"/>
  <c r="G88" i="110"/>
  <c r="G89" i="110"/>
  <c r="G79" i="110"/>
  <c r="G2" i="110"/>
  <c r="H97" i="110"/>
  <c r="H98" i="110"/>
  <c r="H99" i="110"/>
  <c r="H100" i="110"/>
  <c r="H101" i="110"/>
  <c r="H102" i="110"/>
  <c r="H96" i="110"/>
  <c r="J98" i="110"/>
  <c r="J99" i="110"/>
  <c r="J102" i="110"/>
  <c r="J96" i="110"/>
  <c r="L74" i="110" l="1"/>
  <c r="M74" i="110"/>
  <c r="K74" i="110"/>
  <c r="K72" i="110"/>
  <c r="M72" i="110"/>
  <c r="L72" i="110"/>
  <c r="K68" i="110"/>
  <c r="L68" i="110"/>
  <c r="M68" i="110"/>
  <c r="M73" i="110"/>
  <c r="L73" i="110"/>
  <c r="K73" i="110"/>
  <c r="K71" i="110"/>
  <c r="L71" i="110"/>
  <c r="M71" i="110"/>
  <c r="M32" i="110"/>
  <c r="L32" i="110"/>
  <c r="K32" i="110"/>
  <c r="M69" i="110"/>
  <c r="L69" i="110"/>
  <c r="K69" i="110"/>
  <c r="L70" i="110"/>
  <c r="M70" i="110"/>
  <c r="K70" i="110"/>
  <c r="J67" i="110"/>
  <c r="K96" i="110"/>
  <c r="K99" i="110"/>
  <c r="H32" i="110"/>
  <c r="H72" i="110"/>
  <c r="H68" i="110"/>
  <c r="H74" i="110"/>
  <c r="J42" i="110"/>
  <c r="M42" i="110" s="1"/>
  <c r="H22" i="110"/>
  <c r="H45" i="110"/>
  <c r="H71" i="110"/>
  <c r="H73" i="110"/>
  <c r="H64" i="110"/>
  <c r="M48" i="110"/>
  <c r="L48" i="110"/>
  <c r="K48" i="110"/>
  <c r="M52" i="110"/>
  <c r="L52" i="110"/>
  <c r="K52" i="110"/>
  <c r="M41" i="110"/>
  <c r="L41" i="110"/>
  <c r="K41" i="110"/>
  <c r="L55" i="110"/>
  <c r="K55" i="110"/>
  <c r="M55" i="110"/>
  <c r="K66" i="110"/>
  <c r="M66" i="110"/>
  <c r="L66" i="110"/>
  <c r="L19" i="110"/>
  <c r="K19" i="110"/>
  <c r="L15" i="110"/>
  <c r="K15" i="110"/>
  <c r="L11" i="110"/>
  <c r="K11" i="110"/>
  <c r="M40" i="110"/>
  <c r="L40" i="110"/>
  <c r="K40" i="110"/>
  <c r="K58" i="110"/>
  <c r="M58" i="110"/>
  <c r="L58" i="110"/>
  <c r="K54" i="110"/>
  <c r="M54" i="110"/>
  <c r="L54" i="110"/>
  <c r="M65" i="110"/>
  <c r="L65" i="110"/>
  <c r="K65" i="110"/>
  <c r="K10" i="110"/>
  <c r="L10" i="110"/>
  <c r="K6" i="110"/>
  <c r="L6" i="110"/>
  <c r="M44" i="110"/>
  <c r="L44" i="110"/>
  <c r="K44" i="110"/>
  <c r="K63" i="110"/>
  <c r="M63" i="110"/>
  <c r="L63" i="110"/>
  <c r="M37" i="110"/>
  <c r="K37" i="110"/>
  <c r="L37" i="110"/>
  <c r="M59" i="110"/>
  <c r="L59" i="110"/>
  <c r="K59" i="110"/>
  <c r="L51" i="110"/>
  <c r="K51" i="110"/>
  <c r="M51" i="110"/>
  <c r="L7" i="110"/>
  <c r="K7" i="110"/>
  <c r="L3" i="110"/>
  <c r="K3" i="110"/>
  <c r="L14" i="110"/>
  <c r="K14" i="110"/>
  <c r="L31" i="110"/>
  <c r="K31" i="110"/>
  <c r="M31" i="110"/>
  <c r="K27" i="110"/>
  <c r="M27" i="110"/>
  <c r="L27" i="110"/>
  <c r="L23" i="110"/>
  <c r="K23" i="110"/>
  <c r="L39" i="110"/>
  <c r="K39" i="110"/>
  <c r="M39" i="110"/>
  <c r="L35" i="110"/>
  <c r="K35" i="110"/>
  <c r="M35" i="110"/>
  <c r="K49" i="110"/>
  <c r="M49" i="110"/>
  <c r="L49" i="110"/>
  <c r="M45" i="110"/>
  <c r="L45" i="110"/>
  <c r="K45" i="110"/>
  <c r="M64" i="110"/>
  <c r="L64" i="110"/>
  <c r="K64" i="110"/>
  <c r="H11" i="110"/>
  <c r="H7" i="110"/>
  <c r="H3" i="110"/>
  <c r="H23" i="110"/>
  <c r="H19" i="110"/>
  <c r="H15" i="110"/>
  <c r="H35" i="110"/>
  <c r="H31" i="110"/>
  <c r="H27" i="110"/>
  <c r="H41" i="110"/>
  <c r="H37" i="110"/>
  <c r="H55" i="110"/>
  <c r="H51" i="110"/>
  <c r="H63" i="110"/>
  <c r="H59" i="110"/>
  <c r="J13" i="110"/>
  <c r="J9" i="110"/>
  <c r="J5" i="110"/>
  <c r="J30" i="110"/>
  <c r="J26" i="110"/>
  <c r="J18" i="110"/>
  <c r="J38" i="110"/>
  <c r="J34" i="110"/>
  <c r="J47" i="110"/>
  <c r="J43" i="110"/>
  <c r="J61" i="110"/>
  <c r="J57" i="110"/>
  <c r="J53" i="110"/>
  <c r="L50" i="110"/>
  <c r="L62" i="110"/>
  <c r="H10" i="110"/>
  <c r="H6" i="110"/>
  <c r="H26" i="110"/>
  <c r="G75" i="110" s="1"/>
  <c r="H14" i="110"/>
  <c r="H48" i="110"/>
  <c r="H44" i="110"/>
  <c r="H40" i="110"/>
  <c r="H58" i="110"/>
  <c r="H54" i="110"/>
  <c r="H66" i="110"/>
  <c r="J12" i="110"/>
  <c r="J8" i="110"/>
  <c r="J4" i="110"/>
  <c r="J29" i="110"/>
  <c r="J25" i="110"/>
  <c r="J21" i="110"/>
  <c r="J17" i="110"/>
  <c r="J33" i="110"/>
  <c r="J46" i="110"/>
  <c r="J60" i="110"/>
  <c r="J56" i="110"/>
  <c r="K22" i="110"/>
  <c r="M50" i="110"/>
  <c r="M62" i="110"/>
  <c r="H39" i="110"/>
  <c r="H49" i="110"/>
  <c r="H65" i="110"/>
  <c r="J28" i="110"/>
  <c r="J24" i="110"/>
  <c r="J20" i="110"/>
  <c r="J16" i="110"/>
  <c r="J36" i="110"/>
  <c r="H52" i="110"/>
  <c r="K102" i="110"/>
  <c r="K98" i="110"/>
  <c r="H25" i="115"/>
  <c r="K42" i="110" l="1"/>
  <c r="L42" i="110"/>
  <c r="L67" i="110"/>
  <c r="M67" i="110"/>
  <c r="K67" i="110"/>
  <c r="L17" i="110"/>
  <c r="K17" i="110"/>
  <c r="L43" i="110"/>
  <c r="K43" i="110"/>
  <c r="M43" i="110"/>
  <c r="K9" i="110"/>
  <c r="L9" i="110"/>
  <c r="L36" i="110"/>
  <c r="K36" i="110"/>
  <c r="M36" i="110"/>
  <c r="K28" i="110"/>
  <c r="M28" i="110"/>
  <c r="L28" i="110"/>
  <c r="M60" i="110"/>
  <c r="L60" i="110"/>
  <c r="K60" i="110"/>
  <c r="L21" i="110"/>
  <c r="K21" i="110"/>
  <c r="K8" i="110"/>
  <c r="L8" i="110"/>
  <c r="K53" i="110"/>
  <c r="M53" i="110"/>
  <c r="L53" i="110"/>
  <c r="L47" i="110"/>
  <c r="K47" i="110"/>
  <c r="M47" i="110"/>
  <c r="K26" i="110"/>
  <c r="M26" i="110"/>
  <c r="L26" i="110"/>
  <c r="K13" i="110"/>
  <c r="L13" i="110"/>
  <c r="M46" i="110"/>
  <c r="L46" i="110"/>
  <c r="K46" i="110"/>
  <c r="M25" i="110"/>
  <c r="L25" i="110"/>
  <c r="K25" i="110"/>
  <c r="K12" i="110"/>
  <c r="L12" i="110"/>
  <c r="K57" i="110"/>
  <c r="M57" i="110"/>
  <c r="L57" i="110"/>
  <c r="L34" i="110"/>
  <c r="K34" i="110"/>
  <c r="M34" i="110"/>
  <c r="L30" i="110"/>
  <c r="K30" i="110"/>
  <c r="M30" i="110"/>
  <c r="K24" i="110"/>
  <c r="L24" i="110"/>
  <c r="M56" i="110"/>
  <c r="L56" i="110"/>
  <c r="K56" i="110"/>
  <c r="K4" i="110"/>
  <c r="L4" i="110"/>
  <c r="L18" i="110"/>
  <c r="K18" i="110"/>
  <c r="K16" i="110"/>
  <c r="L16" i="110"/>
  <c r="K20" i="110"/>
  <c r="L20" i="110"/>
  <c r="M33" i="110"/>
  <c r="L33" i="110"/>
  <c r="K33" i="110"/>
  <c r="M29" i="110"/>
  <c r="L29" i="110"/>
  <c r="K29" i="110"/>
  <c r="M61" i="110"/>
  <c r="L61" i="110"/>
  <c r="K61" i="110"/>
  <c r="L38" i="110"/>
  <c r="M38" i="110"/>
  <c r="K38" i="110"/>
  <c r="K5" i="110"/>
  <c r="L5" i="110"/>
  <c r="O4" i="115"/>
  <c r="M24" i="110" l="1"/>
  <c r="J2" i="110" l="1"/>
  <c r="J75" i="110" s="1"/>
  <c r="O2" i="110"/>
  <c r="P2" i="110" s="1"/>
  <c r="Q2" i="110" s="1"/>
  <c r="P4" i="115" l="1"/>
  <c r="H2" i="110"/>
  <c r="H75" i="110" l="1"/>
  <c r="H76" i="110" s="1"/>
  <c r="K2" i="110"/>
  <c r="K75" i="110" s="1"/>
  <c r="M2" i="110"/>
  <c r="L2" i="110"/>
  <c r="L75" i="110" s="1"/>
  <c r="M3" i="110" l="1"/>
  <c r="M4" i="110" l="1"/>
  <c r="M5" i="110" l="1"/>
  <c r="M6" i="110" l="1"/>
  <c r="M7" i="110" l="1"/>
  <c r="M8" i="110" l="1"/>
  <c r="M9" i="110" l="1"/>
  <c r="M13" i="110" l="1"/>
  <c r="M10" i="110"/>
  <c r="M11" i="110" l="1"/>
  <c r="M14" i="110" l="1"/>
  <c r="M15" i="110" l="1"/>
  <c r="M12" i="110"/>
  <c r="M16" i="110" l="1"/>
  <c r="M17" i="110" l="1"/>
  <c r="M18" i="110" l="1"/>
  <c r="M19" i="110" l="1"/>
  <c r="M20" i="110" l="1"/>
  <c r="M21" i="110" l="1"/>
  <c r="M22" i="110" l="1"/>
  <c r="M23" i="110" l="1"/>
</calcChain>
</file>

<file path=xl/sharedStrings.xml><?xml version="1.0" encoding="utf-8"?>
<sst xmlns="http://schemas.openxmlformats.org/spreadsheetml/2006/main" count="125" uniqueCount="32">
  <si>
    <t>Sr. No.</t>
  </si>
  <si>
    <t>Floor No.</t>
  </si>
  <si>
    <t>Total</t>
  </si>
  <si>
    <t xml:space="preserve">  Flat No.</t>
  </si>
  <si>
    <t>Comp.</t>
  </si>
  <si>
    <t xml:space="preserve">Total Area in 
Sq. Ft. 
</t>
  </si>
  <si>
    <t xml:space="preserve">As per RERA Carpet Area in 
Sq. Ft. 
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</si>
  <si>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</si>
  <si>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Realizable Value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</si>
  <si>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</si>
  <si>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theme="1"/>
        <rFont val="Rupee Foradian"/>
        <family val="2"/>
      </rPr>
      <t>`</t>
    </r>
  </si>
  <si>
    <t xml:space="preserve">As per Plan Balcony  Area in 
Sq. Ft. 
</t>
  </si>
  <si>
    <r>
      <t xml:space="preserve">  Carpet 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</si>
  <si>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Built up Area in 
Sq. Ft. ( 10% ) 
</t>
  </si>
  <si>
    <t>CA</t>
  </si>
  <si>
    <t>Bal</t>
  </si>
  <si>
    <t>201 TO 701</t>
  </si>
  <si>
    <t>202 TO 702</t>
  </si>
  <si>
    <t>203 TO 703</t>
  </si>
  <si>
    <t>204 TO 704</t>
  </si>
  <si>
    <t>205 TO 705</t>
  </si>
  <si>
    <t>206 TO 706</t>
  </si>
  <si>
    <t>207 TO 707</t>
  </si>
  <si>
    <t>208 TO 708</t>
  </si>
  <si>
    <t>209 TO 709</t>
  </si>
  <si>
    <t>210 TO 710</t>
  </si>
  <si>
    <t>211 TO 711</t>
  </si>
  <si>
    <t>2BHK</t>
  </si>
  <si>
    <t>1BHK</t>
  </si>
  <si>
    <t>1RK</t>
  </si>
  <si>
    <t>in sq.Ft</t>
  </si>
  <si>
    <t>in Sq.Ft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</si>
</sst>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1" fontId="0" fillId="0" borderId="0" xfId="0" applyNumberFormat="1"/>
    <xf numFmtId="164" fontId="0" fillId="0" borderId="0" xfId="0" applyNumberFormat="1"/>
    <xf numFmtId="164" fontId="1" fillId="0" borderId="0" xfId="3" applyFont="1"/>
    <xf numFmtId="164" fontId="1" fillId="0" borderId="0" xfId="0" applyNumberFormat="1" applyFont="1"/>
    <xf numFmtId="164" fontId="0" fillId="0" borderId="0" xfId="3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4" fillId="0" borderId="3" xfId="2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2" borderId="0" xfId="0" applyFont="1" applyFill="1"/>
    <xf numFmtId="0" fontId="0" fillId="0" borderId="0" xfId="0" applyFont="1"/>
    <xf numFmtId="0" fontId="0" fillId="0" borderId="0" xfId="0" applyFont="1" applyFill="1"/>
    <xf numFmtId="0" fontId="8" fillId="0" borderId="0" xfId="0" applyFont="1"/>
    <xf numFmtId="164" fontId="8" fillId="0" borderId="0" xfId="0" applyNumberFormat="1" applyFont="1"/>
    <xf numFmtId="164" fontId="0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 vertical="center" wrapText="1"/>
    </xf>
    <xf numFmtId="164" fontId="7" fillId="0" borderId="3" xfId="3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1" xfId="3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top" wrapText="1"/>
    </xf>
    <xf numFmtId="164" fontId="0" fillId="0" borderId="0" xfId="3" applyFont="1" applyFill="1"/>
    <xf numFmtId="1" fontId="0" fillId="0" borderId="0" xfId="0" applyNumberFormat="1" applyFont="1" applyFill="1"/>
    <xf numFmtId="0" fontId="0" fillId="0" borderId="0" xfId="0" applyFill="1"/>
    <xf numFmtId="0" fontId="8" fillId="0" borderId="0" xfId="0" applyFont="1" applyFill="1"/>
    <xf numFmtId="1" fontId="6" fillId="0" borderId="7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66" fontId="0" fillId="0" borderId="0" xfId="0" applyNumberFormat="1" applyFont="1" applyFill="1"/>
    <xf numFmtId="0" fontId="0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Fill="1"/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400706</xdr:colOff>
      <xdr:row>102</xdr:row>
      <xdr:rowOff>32715</xdr:rowOff>
    </xdr:from>
    <xdr:to>
      <xdr:col>8</xdr:col>
      <xdr:colOff>427563</xdr:colOff>
      <xdr:row>125</xdr:row>
      <xdr:rowOff>2438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016" y="20573870"/>
          <a:ext cx="4881323" cy="4801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91063</xdr:colOff>
      <xdr:row>11</xdr:row>
      <xdr:rowOff>40823</xdr:rowOff>
    </xdr:from>
    <xdr:to>
      <xdr:col>9</xdr:col>
      <xdr:colOff>422100</xdr:colOff>
      <xdr:row>36</xdr:row>
      <xdr:rowOff>183085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63" y="2136323"/>
          <a:ext cx="6555418" cy="49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9525</xdr:rowOff>
    </xdr:from>
    <xdr:to>
      <xdr:col>9</xdr:col>
      <xdr:colOff>523875</xdr:colOff>
      <xdr:row>21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90525"/>
          <a:ext cx="5734050" cy="3629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161925</xdr:rowOff>
    </xdr:from>
    <xdr:to>
      <xdr:col>9</xdr:col>
      <xdr:colOff>533400</xdr:colOff>
      <xdr:row>18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61925"/>
          <a:ext cx="5705475" cy="3267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104775</xdr:rowOff>
    </xdr:from>
    <xdr:to>
      <xdr:col>9</xdr:col>
      <xdr:colOff>533400</xdr:colOff>
      <xdr:row>19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734050" cy="3571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9</xdr:col>
      <xdr:colOff>419100</xdr:colOff>
      <xdr:row>19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5724525" cy="3571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zoomScale="145" zoomScaleNormal="145" workbookViewId="0">
      <selection activeCell="A2" sqref="A2"/>
    </sheetView>
  </sheetViews>
  <sheetFormatPr defaultRowHeight="16.5" x14ac:dyDescent="0.3"/>
  <cols>
    <col min="1" max="1" width="4.7109375" style="16" customWidth="1"/>
    <col min="2" max="2" width="6.85546875" style="17" customWidth="1"/>
    <col min="3" max="3" width="9.28515625" style="17" customWidth="1"/>
    <col min="4" max="4" width="11.7109375" style="17" customWidth="1"/>
    <col min="5" max="5" width="11.28515625" style="46" customWidth="1"/>
    <col min="6" max="6" width="6.85546875" style="17" customWidth="1"/>
    <col min="7" max="7" width="11.85546875" style="17" customWidth="1"/>
    <col min="8" max="8" width="14.85546875" style="18" customWidth="1"/>
    <col min="9" max="9" width="14" style="18" customWidth="1"/>
    <col min="10" max="10" width="17.5703125" style="18" customWidth="1"/>
    <col min="11" max="11" width="16" style="18" customWidth="1"/>
    <col min="12" max="12" width="14.85546875" style="18" customWidth="1"/>
    <col min="13" max="13" width="7.7109375" style="18" customWidth="1"/>
    <col min="14" max="14" width="9.140625" style="1"/>
    <col min="15" max="15" width="15.140625" style="1" bestFit="1" customWidth="1"/>
    <col min="16" max="16" width="15.28515625" style="1" customWidth="1"/>
    <col min="17" max="17" width="10.85546875" style="1" customWidth="1"/>
    <col min="18" max="16384" width="9.140625" style="1"/>
  </cols>
  <sheetData>
    <row r="1" spans="1:17" ht="49.5" customHeight="1" x14ac:dyDescent="0.25">
      <c r="A1" s="7" t="s">
        <v>0</v>
      </c>
      <c r="B1" s="8" t="s">
        <v>3</v>
      </c>
      <c r="C1" s="8" t="s">
        <v>1</v>
      </c>
      <c r="D1" s="8" t="s">
        <v>4</v>
      </c>
      <c r="E1" s="9" t="s">
        <v>6</v>
      </c>
      <c r="F1" s="9" t="s">
        <v>11</v>
      </c>
      <c r="G1" s="13" t="s">
        <v>5</v>
      </c>
      <c r="H1" s="22" t="s">
        <v>13</v>
      </c>
      <c r="I1" s="22" t="s">
        <v>12</v>
      </c>
      <c r="J1" s="22" t="s">
        <v>7</v>
      </c>
      <c r="K1" s="22" t="s">
        <v>8</v>
      </c>
      <c r="L1" s="22" t="s">
        <v>9</v>
      </c>
      <c r="M1" s="22" t="s">
        <v>10</v>
      </c>
    </row>
    <row r="2" spans="1:17" ht="15" x14ac:dyDescent="0.25">
      <c r="A2" s="10">
        <v>1</v>
      </c>
      <c r="B2" s="15">
        <v>101</v>
      </c>
      <c r="C2" s="11">
        <v>1</v>
      </c>
      <c r="D2" s="41" t="s">
        <v>27</v>
      </c>
      <c r="E2" s="14">
        <v>566</v>
      </c>
      <c r="F2" s="14">
        <v>122</v>
      </c>
      <c r="G2" s="14">
        <f>E2+F2</f>
        <v>688</v>
      </c>
      <c r="H2" s="23">
        <f t="shared" ref="H2:H74" si="0">G2*1.1</f>
        <v>756.80000000000007</v>
      </c>
      <c r="I2" s="27">
        <v>5400</v>
      </c>
      <c r="J2" s="28">
        <f>I2*G2</f>
        <v>3715200</v>
      </c>
      <c r="K2" s="28">
        <f t="shared" ref="K2:K65" si="1">J2*0.95</f>
        <v>3529440</v>
      </c>
      <c r="L2" s="28">
        <f t="shared" ref="L2:L65" si="2">J2*0.8</f>
        <v>2972160</v>
      </c>
      <c r="M2" s="29">
        <f t="shared" ref="M2:M5" si="3">MROUND((J2*0.025/12),500)</f>
        <v>7500</v>
      </c>
      <c r="O2" s="2">
        <f>G2*1.35</f>
        <v>928.80000000000007</v>
      </c>
      <c r="P2" s="3">
        <f>O2*6600</f>
        <v>6130080</v>
      </c>
      <c r="Q2" s="3">
        <f>P2/G2</f>
        <v>8910</v>
      </c>
    </row>
    <row r="3" spans="1:17" ht="15" x14ac:dyDescent="0.25">
      <c r="A3" s="10">
        <v>2</v>
      </c>
      <c r="B3" s="15">
        <v>102</v>
      </c>
      <c r="C3" s="11">
        <v>1</v>
      </c>
      <c r="D3" s="41" t="s">
        <v>28</v>
      </c>
      <c r="E3" s="14">
        <v>389</v>
      </c>
      <c r="F3" s="14"/>
      <c r="G3" s="14">
        <f t="shared" ref="G3:G66" si="4">E3+F3</f>
        <v>389</v>
      </c>
      <c r="H3" s="23">
        <f t="shared" si="0"/>
        <v>427.90000000000003</v>
      </c>
      <c r="I3" s="27">
        <v>5400</v>
      </c>
      <c r="J3" s="28">
        <f t="shared" ref="J3:J66" si="5">I3*G3</f>
        <v>2100600</v>
      </c>
      <c r="K3" s="28">
        <f t="shared" si="1"/>
        <v>1995570</v>
      </c>
      <c r="L3" s="28">
        <f t="shared" si="2"/>
        <v>1680480</v>
      </c>
      <c r="M3" s="29">
        <f t="shared" si="3"/>
        <v>4500</v>
      </c>
      <c r="O3" s="3"/>
      <c r="P3" s="3"/>
    </row>
    <row r="4" spans="1:17" ht="15" x14ac:dyDescent="0.25">
      <c r="A4" s="10">
        <v>3</v>
      </c>
      <c r="B4" s="15">
        <v>103</v>
      </c>
      <c r="C4" s="11">
        <v>1</v>
      </c>
      <c r="D4" s="41" t="s">
        <v>27</v>
      </c>
      <c r="E4" s="14">
        <v>560</v>
      </c>
      <c r="F4" s="14">
        <v>112</v>
      </c>
      <c r="G4" s="14">
        <f t="shared" si="4"/>
        <v>672</v>
      </c>
      <c r="H4" s="23">
        <f t="shared" si="0"/>
        <v>739.2</v>
      </c>
      <c r="I4" s="27">
        <v>5400</v>
      </c>
      <c r="J4" s="28">
        <f t="shared" si="5"/>
        <v>3628800</v>
      </c>
      <c r="K4" s="28">
        <f t="shared" si="1"/>
        <v>3447360</v>
      </c>
      <c r="L4" s="28">
        <f t="shared" si="2"/>
        <v>2903040</v>
      </c>
      <c r="M4" s="29">
        <f t="shared" si="3"/>
        <v>7500</v>
      </c>
      <c r="O4" s="3"/>
      <c r="P4" s="3"/>
    </row>
    <row r="5" spans="1:17" ht="15" x14ac:dyDescent="0.25">
      <c r="A5" s="10">
        <v>4</v>
      </c>
      <c r="B5" s="15">
        <v>104</v>
      </c>
      <c r="C5" s="11">
        <v>1</v>
      </c>
      <c r="D5" s="41" t="s">
        <v>28</v>
      </c>
      <c r="E5" s="14">
        <v>424</v>
      </c>
      <c r="F5" s="14">
        <v>110</v>
      </c>
      <c r="G5" s="14">
        <f t="shared" si="4"/>
        <v>534</v>
      </c>
      <c r="H5" s="23">
        <f t="shared" si="0"/>
        <v>587.40000000000009</v>
      </c>
      <c r="I5" s="27">
        <v>5400</v>
      </c>
      <c r="J5" s="28">
        <f t="shared" si="5"/>
        <v>2883600</v>
      </c>
      <c r="K5" s="28">
        <f t="shared" si="1"/>
        <v>2739420</v>
      </c>
      <c r="L5" s="28">
        <f t="shared" si="2"/>
        <v>2306880</v>
      </c>
      <c r="M5" s="29">
        <f t="shared" si="3"/>
        <v>6000</v>
      </c>
      <c r="O5" s="3"/>
      <c r="P5" s="3"/>
    </row>
    <row r="6" spans="1:17" ht="15" x14ac:dyDescent="0.25">
      <c r="A6" s="10">
        <v>5</v>
      </c>
      <c r="B6" s="15">
        <v>105</v>
      </c>
      <c r="C6" s="11">
        <v>1</v>
      </c>
      <c r="D6" s="41" t="s">
        <v>28</v>
      </c>
      <c r="E6" s="14">
        <v>411</v>
      </c>
      <c r="F6" s="14"/>
      <c r="G6" s="14">
        <f t="shared" si="4"/>
        <v>411</v>
      </c>
      <c r="H6" s="23">
        <f t="shared" si="0"/>
        <v>452.1</v>
      </c>
      <c r="I6" s="27">
        <v>5400</v>
      </c>
      <c r="J6" s="28">
        <f t="shared" si="5"/>
        <v>2219400</v>
      </c>
      <c r="K6" s="28">
        <f t="shared" si="1"/>
        <v>2108430</v>
      </c>
      <c r="L6" s="28">
        <f t="shared" si="2"/>
        <v>1775520</v>
      </c>
      <c r="M6" s="29">
        <f t="shared" ref="M6:M23" si="6">MROUND((J6*0.025/12),500)</f>
        <v>4500</v>
      </c>
      <c r="O6" s="3"/>
      <c r="P6" s="3"/>
    </row>
    <row r="7" spans="1:17" ht="15" x14ac:dyDescent="0.25">
      <c r="A7" s="10">
        <v>6</v>
      </c>
      <c r="B7" s="15">
        <v>106</v>
      </c>
      <c r="C7" s="11">
        <v>1</v>
      </c>
      <c r="D7" s="41" t="s">
        <v>29</v>
      </c>
      <c r="E7" s="14">
        <v>348</v>
      </c>
      <c r="F7" s="14"/>
      <c r="G7" s="14">
        <f t="shared" si="4"/>
        <v>348</v>
      </c>
      <c r="H7" s="23">
        <f t="shared" si="0"/>
        <v>382.8</v>
      </c>
      <c r="I7" s="27">
        <v>5400</v>
      </c>
      <c r="J7" s="28">
        <f t="shared" si="5"/>
        <v>1879200</v>
      </c>
      <c r="K7" s="28">
        <f t="shared" si="1"/>
        <v>1785240</v>
      </c>
      <c r="L7" s="28">
        <f t="shared" si="2"/>
        <v>1503360</v>
      </c>
      <c r="M7" s="29">
        <f t="shared" si="6"/>
        <v>4000</v>
      </c>
      <c r="O7" s="3"/>
      <c r="P7" s="3"/>
    </row>
    <row r="8" spans="1:17" ht="15" x14ac:dyDescent="0.25">
      <c r="A8" s="10">
        <v>7</v>
      </c>
      <c r="B8" s="15">
        <v>107</v>
      </c>
      <c r="C8" s="11">
        <v>1</v>
      </c>
      <c r="D8" s="41" t="s">
        <v>28</v>
      </c>
      <c r="E8" s="14">
        <v>367</v>
      </c>
      <c r="F8" s="14">
        <v>110</v>
      </c>
      <c r="G8" s="14">
        <f t="shared" si="4"/>
        <v>477</v>
      </c>
      <c r="H8" s="23">
        <f t="shared" si="0"/>
        <v>524.70000000000005</v>
      </c>
      <c r="I8" s="27">
        <v>5400</v>
      </c>
      <c r="J8" s="28">
        <f t="shared" si="5"/>
        <v>2575800</v>
      </c>
      <c r="K8" s="28">
        <f t="shared" si="1"/>
        <v>2447010</v>
      </c>
      <c r="L8" s="28">
        <f t="shared" si="2"/>
        <v>2060640</v>
      </c>
      <c r="M8" s="29">
        <f t="shared" si="6"/>
        <v>5500</v>
      </c>
      <c r="O8" s="3"/>
      <c r="P8" s="3"/>
    </row>
    <row r="9" spans="1:17" ht="15" x14ac:dyDescent="0.25">
      <c r="A9" s="10">
        <v>8</v>
      </c>
      <c r="B9" s="15">
        <v>201</v>
      </c>
      <c r="C9" s="11">
        <v>2</v>
      </c>
      <c r="D9" s="41" t="s">
        <v>28</v>
      </c>
      <c r="E9" s="14">
        <v>395</v>
      </c>
      <c r="F9" s="14">
        <v>97</v>
      </c>
      <c r="G9" s="14">
        <f t="shared" si="4"/>
        <v>492</v>
      </c>
      <c r="H9" s="23">
        <f t="shared" si="0"/>
        <v>541.20000000000005</v>
      </c>
      <c r="I9" s="27">
        <v>5400</v>
      </c>
      <c r="J9" s="28">
        <f t="shared" si="5"/>
        <v>2656800</v>
      </c>
      <c r="K9" s="28">
        <f t="shared" si="1"/>
        <v>2523960</v>
      </c>
      <c r="L9" s="28">
        <f t="shared" si="2"/>
        <v>2125440</v>
      </c>
      <c r="M9" s="29">
        <f t="shared" si="6"/>
        <v>5500</v>
      </c>
      <c r="O9" s="3"/>
      <c r="P9" s="3"/>
    </row>
    <row r="10" spans="1:17" ht="15" x14ac:dyDescent="0.25">
      <c r="A10" s="10">
        <v>9</v>
      </c>
      <c r="B10" s="15">
        <v>202</v>
      </c>
      <c r="C10" s="11">
        <v>2</v>
      </c>
      <c r="D10" s="41" t="s">
        <v>27</v>
      </c>
      <c r="E10" s="14">
        <v>567</v>
      </c>
      <c r="F10" s="14">
        <v>121</v>
      </c>
      <c r="G10" s="14">
        <f t="shared" si="4"/>
        <v>688</v>
      </c>
      <c r="H10" s="23">
        <f t="shared" si="0"/>
        <v>756.80000000000007</v>
      </c>
      <c r="I10" s="27">
        <v>5400</v>
      </c>
      <c r="J10" s="28">
        <f t="shared" si="5"/>
        <v>3715200</v>
      </c>
      <c r="K10" s="28">
        <f t="shared" si="1"/>
        <v>3529440</v>
      </c>
      <c r="L10" s="28">
        <f t="shared" si="2"/>
        <v>2972160</v>
      </c>
      <c r="M10" s="29">
        <f t="shared" si="6"/>
        <v>7500</v>
      </c>
      <c r="O10" s="3"/>
      <c r="P10" s="3"/>
    </row>
    <row r="11" spans="1:17" ht="15" x14ac:dyDescent="0.25">
      <c r="A11" s="10">
        <v>10</v>
      </c>
      <c r="B11" s="15">
        <v>203</v>
      </c>
      <c r="C11" s="11">
        <v>2</v>
      </c>
      <c r="D11" s="41" t="s">
        <v>28</v>
      </c>
      <c r="E11" s="14">
        <v>389</v>
      </c>
      <c r="F11" s="14"/>
      <c r="G11" s="14">
        <f t="shared" si="4"/>
        <v>389</v>
      </c>
      <c r="H11" s="23">
        <f t="shared" si="0"/>
        <v>427.90000000000003</v>
      </c>
      <c r="I11" s="27">
        <v>5400</v>
      </c>
      <c r="J11" s="28">
        <f t="shared" si="5"/>
        <v>2100600</v>
      </c>
      <c r="K11" s="28">
        <f t="shared" si="1"/>
        <v>1995570</v>
      </c>
      <c r="L11" s="28">
        <f t="shared" si="2"/>
        <v>1680480</v>
      </c>
      <c r="M11" s="29">
        <f t="shared" si="6"/>
        <v>4500</v>
      </c>
      <c r="O11" s="3"/>
      <c r="P11" s="3"/>
    </row>
    <row r="12" spans="1:17" ht="15" x14ac:dyDescent="0.25">
      <c r="A12" s="10">
        <v>11</v>
      </c>
      <c r="B12" s="15">
        <v>204</v>
      </c>
      <c r="C12" s="11">
        <v>2</v>
      </c>
      <c r="D12" s="41" t="s">
        <v>27</v>
      </c>
      <c r="E12" s="14">
        <v>560</v>
      </c>
      <c r="F12" s="14">
        <v>111</v>
      </c>
      <c r="G12" s="14">
        <f t="shared" si="4"/>
        <v>671</v>
      </c>
      <c r="H12" s="23">
        <f t="shared" si="0"/>
        <v>738.1</v>
      </c>
      <c r="I12" s="27">
        <v>5400</v>
      </c>
      <c r="J12" s="28">
        <f t="shared" si="5"/>
        <v>3623400</v>
      </c>
      <c r="K12" s="28">
        <f t="shared" si="1"/>
        <v>3442230</v>
      </c>
      <c r="L12" s="28">
        <f t="shared" si="2"/>
        <v>2898720</v>
      </c>
      <c r="M12" s="29">
        <f t="shared" si="6"/>
        <v>7500</v>
      </c>
      <c r="O12" s="3"/>
      <c r="P12" s="3"/>
    </row>
    <row r="13" spans="1:17" ht="15" x14ac:dyDescent="0.25">
      <c r="A13" s="10">
        <v>12</v>
      </c>
      <c r="B13" s="15">
        <v>205</v>
      </c>
      <c r="C13" s="11">
        <v>2</v>
      </c>
      <c r="D13" s="41" t="s">
        <v>28</v>
      </c>
      <c r="E13" s="14">
        <v>419</v>
      </c>
      <c r="F13" s="14">
        <v>87</v>
      </c>
      <c r="G13" s="14">
        <f t="shared" si="4"/>
        <v>506</v>
      </c>
      <c r="H13" s="23">
        <f t="shared" si="0"/>
        <v>556.6</v>
      </c>
      <c r="I13" s="27">
        <v>5400</v>
      </c>
      <c r="J13" s="28">
        <f t="shared" si="5"/>
        <v>2732400</v>
      </c>
      <c r="K13" s="28">
        <f t="shared" si="1"/>
        <v>2595780</v>
      </c>
      <c r="L13" s="28">
        <f t="shared" si="2"/>
        <v>2185920</v>
      </c>
      <c r="M13" s="29">
        <f t="shared" si="6"/>
        <v>5500</v>
      </c>
      <c r="O13" s="3"/>
      <c r="P13" s="3"/>
    </row>
    <row r="14" spans="1:17" ht="15" x14ac:dyDescent="0.25">
      <c r="A14" s="10">
        <v>13</v>
      </c>
      <c r="B14" s="15">
        <v>206</v>
      </c>
      <c r="C14" s="11">
        <v>2</v>
      </c>
      <c r="D14" s="41" t="s">
        <v>28</v>
      </c>
      <c r="E14" s="14">
        <v>419</v>
      </c>
      <c r="F14" s="14">
        <v>87</v>
      </c>
      <c r="G14" s="14">
        <f t="shared" si="4"/>
        <v>506</v>
      </c>
      <c r="H14" s="23">
        <f t="shared" si="0"/>
        <v>556.6</v>
      </c>
      <c r="I14" s="27">
        <v>5400</v>
      </c>
      <c r="J14" s="28">
        <f t="shared" si="5"/>
        <v>2732400</v>
      </c>
      <c r="K14" s="28">
        <f t="shared" si="1"/>
        <v>2595780</v>
      </c>
      <c r="L14" s="28">
        <f t="shared" si="2"/>
        <v>2185920</v>
      </c>
      <c r="M14" s="29">
        <f t="shared" si="6"/>
        <v>5500</v>
      </c>
      <c r="O14" s="3"/>
      <c r="P14" s="3"/>
    </row>
    <row r="15" spans="1:17" ht="15" x14ac:dyDescent="0.25">
      <c r="A15" s="10">
        <v>14</v>
      </c>
      <c r="B15" s="15">
        <v>207</v>
      </c>
      <c r="C15" s="11">
        <v>2</v>
      </c>
      <c r="D15" s="41" t="s">
        <v>28</v>
      </c>
      <c r="E15" s="14">
        <v>424</v>
      </c>
      <c r="F15" s="14">
        <v>109</v>
      </c>
      <c r="G15" s="14">
        <f t="shared" si="4"/>
        <v>533</v>
      </c>
      <c r="H15" s="23">
        <f t="shared" si="0"/>
        <v>586.30000000000007</v>
      </c>
      <c r="I15" s="27">
        <v>5400</v>
      </c>
      <c r="J15" s="28">
        <f t="shared" si="5"/>
        <v>2878200</v>
      </c>
      <c r="K15" s="28">
        <f t="shared" si="1"/>
        <v>2734290</v>
      </c>
      <c r="L15" s="28">
        <f t="shared" si="2"/>
        <v>2302560</v>
      </c>
      <c r="M15" s="29">
        <f t="shared" si="6"/>
        <v>6000</v>
      </c>
      <c r="O15" s="4"/>
    </row>
    <row r="16" spans="1:17" ht="15" x14ac:dyDescent="0.25">
      <c r="A16" s="10">
        <v>15</v>
      </c>
      <c r="B16" s="15">
        <v>208</v>
      </c>
      <c r="C16" s="11">
        <v>2</v>
      </c>
      <c r="D16" s="41" t="s">
        <v>28</v>
      </c>
      <c r="E16" s="14">
        <v>411</v>
      </c>
      <c r="F16" s="14"/>
      <c r="G16" s="14">
        <f t="shared" si="4"/>
        <v>411</v>
      </c>
      <c r="H16" s="23">
        <f t="shared" si="0"/>
        <v>452.1</v>
      </c>
      <c r="I16" s="27">
        <v>5400</v>
      </c>
      <c r="J16" s="28">
        <f t="shared" si="5"/>
        <v>2219400</v>
      </c>
      <c r="K16" s="28">
        <f t="shared" si="1"/>
        <v>2108430</v>
      </c>
      <c r="L16" s="28">
        <f t="shared" si="2"/>
        <v>1775520</v>
      </c>
      <c r="M16" s="29">
        <f t="shared" si="6"/>
        <v>4500</v>
      </c>
      <c r="O16" s="5"/>
    </row>
    <row r="17" spans="1:13" ht="15" x14ac:dyDescent="0.25">
      <c r="A17" s="10">
        <v>16</v>
      </c>
      <c r="B17" s="15">
        <v>209</v>
      </c>
      <c r="C17" s="11">
        <v>2</v>
      </c>
      <c r="D17" s="14" t="s">
        <v>29</v>
      </c>
      <c r="E17" s="14">
        <v>348</v>
      </c>
      <c r="F17" s="14"/>
      <c r="G17" s="14">
        <f t="shared" si="4"/>
        <v>348</v>
      </c>
      <c r="H17" s="23">
        <f t="shared" si="0"/>
        <v>382.8</v>
      </c>
      <c r="I17" s="27">
        <v>5400</v>
      </c>
      <c r="J17" s="28">
        <f t="shared" si="5"/>
        <v>1879200</v>
      </c>
      <c r="K17" s="28">
        <f t="shared" si="1"/>
        <v>1785240</v>
      </c>
      <c r="L17" s="28">
        <f t="shared" si="2"/>
        <v>1503360</v>
      </c>
      <c r="M17" s="29">
        <f t="shared" si="6"/>
        <v>4000</v>
      </c>
    </row>
    <row r="18" spans="1:13" ht="15" x14ac:dyDescent="0.25">
      <c r="A18" s="10">
        <v>17</v>
      </c>
      <c r="B18" s="15">
        <v>210</v>
      </c>
      <c r="C18" s="11">
        <v>2</v>
      </c>
      <c r="D18" s="14" t="s">
        <v>28</v>
      </c>
      <c r="E18" s="14">
        <v>367</v>
      </c>
      <c r="F18" s="14">
        <v>109</v>
      </c>
      <c r="G18" s="14">
        <f t="shared" si="4"/>
        <v>476</v>
      </c>
      <c r="H18" s="23">
        <f t="shared" si="0"/>
        <v>523.6</v>
      </c>
      <c r="I18" s="27">
        <v>5400</v>
      </c>
      <c r="J18" s="28">
        <f t="shared" si="5"/>
        <v>2570400</v>
      </c>
      <c r="K18" s="28">
        <f t="shared" si="1"/>
        <v>2441880</v>
      </c>
      <c r="L18" s="28">
        <f t="shared" si="2"/>
        <v>2056320</v>
      </c>
      <c r="M18" s="29">
        <f t="shared" si="6"/>
        <v>5500</v>
      </c>
    </row>
    <row r="19" spans="1:13" x14ac:dyDescent="0.3">
      <c r="A19" s="10">
        <v>18</v>
      </c>
      <c r="B19" s="15">
        <v>211</v>
      </c>
      <c r="C19" s="11">
        <v>2</v>
      </c>
      <c r="D19" s="14" t="s">
        <v>28</v>
      </c>
      <c r="E19" s="45">
        <v>430</v>
      </c>
      <c r="F19" s="44">
        <v>96</v>
      </c>
      <c r="G19" s="14">
        <f t="shared" si="4"/>
        <v>526</v>
      </c>
      <c r="H19" s="23">
        <f t="shared" si="0"/>
        <v>578.6</v>
      </c>
      <c r="I19" s="27">
        <v>5400</v>
      </c>
      <c r="J19" s="28">
        <f t="shared" si="5"/>
        <v>2840400</v>
      </c>
      <c r="K19" s="28">
        <f t="shared" si="1"/>
        <v>2698380</v>
      </c>
      <c r="L19" s="28">
        <f t="shared" si="2"/>
        <v>2272320</v>
      </c>
      <c r="M19" s="29">
        <f t="shared" si="6"/>
        <v>6000</v>
      </c>
    </row>
    <row r="20" spans="1:13" ht="15" x14ac:dyDescent="0.25">
      <c r="A20" s="10">
        <v>19</v>
      </c>
      <c r="B20" s="15">
        <v>301</v>
      </c>
      <c r="C20" s="11">
        <v>3</v>
      </c>
      <c r="D20" s="41" t="s">
        <v>28</v>
      </c>
      <c r="E20" s="14">
        <v>395</v>
      </c>
      <c r="F20" s="14">
        <v>97</v>
      </c>
      <c r="G20" s="14">
        <f t="shared" si="4"/>
        <v>492</v>
      </c>
      <c r="H20" s="23">
        <f t="shared" si="0"/>
        <v>541.20000000000005</v>
      </c>
      <c r="I20" s="27">
        <v>5400</v>
      </c>
      <c r="J20" s="28">
        <f t="shared" si="5"/>
        <v>2656800</v>
      </c>
      <c r="K20" s="28">
        <f t="shared" si="1"/>
        <v>2523960</v>
      </c>
      <c r="L20" s="28">
        <f t="shared" si="2"/>
        <v>2125440</v>
      </c>
      <c r="M20" s="29">
        <f t="shared" si="6"/>
        <v>5500</v>
      </c>
    </row>
    <row r="21" spans="1:13" ht="15" x14ac:dyDescent="0.25">
      <c r="A21" s="10">
        <v>20</v>
      </c>
      <c r="B21" s="15">
        <v>302</v>
      </c>
      <c r="C21" s="11">
        <v>3</v>
      </c>
      <c r="D21" s="41" t="s">
        <v>27</v>
      </c>
      <c r="E21" s="14">
        <v>567</v>
      </c>
      <c r="F21" s="14">
        <v>121</v>
      </c>
      <c r="G21" s="14">
        <f t="shared" si="4"/>
        <v>688</v>
      </c>
      <c r="H21" s="23">
        <f t="shared" si="0"/>
        <v>756.80000000000007</v>
      </c>
      <c r="I21" s="27">
        <v>5400</v>
      </c>
      <c r="J21" s="28">
        <f t="shared" si="5"/>
        <v>3715200</v>
      </c>
      <c r="K21" s="28">
        <f t="shared" si="1"/>
        <v>3529440</v>
      </c>
      <c r="L21" s="28">
        <f t="shared" si="2"/>
        <v>2972160</v>
      </c>
      <c r="M21" s="29">
        <f t="shared" si="6"/>
        <v>7500</v>
      </c>
    </row>
    <row r="22" spans="1:13" ht="15" x14ac:dyDescent="0.25">
      <c r="A22" s="10">
        <v>21</v>
      </c>
      <c r="B22" s="15">
        <v>303</v>
      </c>
      <c r="C22" s="11">
        <v>3</v>
      </c>
      <c r="D22" s="41" t="s">
        <v>28</v>
      </c>
      <c r="E22" s="14">
        <v>389</v>
      </c>
      <c r="F22" s="14"/>
      <c r="G22" s="14">
        <f>E22+F22</f>
        <v>389</v>
      </c>
      <c r="H22" s="23">
        <f t="shared" si="0"/>
        <v>427.90000000000003</v>
      </c>
      <c r="I22" s="27">
        <v>5400</v>
      </c>
      <c r="J22" s="28">
        <f t="shared" si="5"/>
        <v>2100600</v>
      </c>
      <c r="K22" s="28">
        <f t="shared" si="1"/>
        <v>1995570</v>
      </c>
      <c r="L22" s="28">
        <f t="shared" si="2"/>
        <v>1680480</v>
      </c>
      <c r="M22" s="29">
        <f t="shared" si="6"/>
        <v>4500</v>
      </c>
    </row>
    <row r="23" spans="1:13" ht="15" x14ac:dyDescent="0.25">
      <c r="A23" s="10">
        <v>22</v>
      </c>
      <c r="B23" s="15">
        <v>304</v>
      </c>
      <c r="C23" s="11">
        <v>3</v>
      </c>
      <c r="D23" s="41" t="s">
        <v>27</v>
      </c>
      <c r="E23" s="14">
        <v>560</v>
      </c>
      <c r="F23" s="14">
        <v>111</v>
      </c>
      <c r="G23" s="14">
        <f t="shared" si="4"/>
        <v>671</v>
      </c>
      <c r="H23" s="23">
        <f t="shared" si="0"/>
        <v>738.1</v>
      </c>
      <c r="I23" s="27">
        <v>5400</v>
      </c>
      <c r="J23" s="28">
        <f t="shared" si="5"/>
        <v>3623400</v>
      </c>
      <c r="K23" s="28">
        <f t="shared" si="1"/>
        <v>3442230</v>
      </c>
      <c r="L23" s="28">
        <f t="shared" si="2"/>
        <v>2898720</v>
      </c>
      <c r="M23" s="29">
        <f t="shared" si="6"/>
        <v>7500</v>
      </c>
    </row>
    <row r="24" spans="1:13" ht="15" x14ac:dyDescent="0.25">
      <c r="A24" s="10">
        <v>23</v>
      </c>
      <c r="B24" s="15">
        <v>305</v>
      </c>
      <c r="C24" s="11">
        <v>3</v>
      </c>
      <c r="D24" s="41" t="s">
        <v>28</v>
      </c>
      <c r="E24" s="14">
        <v>419</v>
      </c>
      <c r="F24" s="14">
        <v>87</v>
      </c>
      <c r="G24" s="14">
        <f t="shared" si="4"/>
        <v>506</v>
      </c>
      <c r="H24" s="23">
        <f t="shared" si="0"/>
        <v>556.6</v>
      </c>
      <c r="I24" s="27">
        <v>5400</v>
      </c>
      <c r="J24" s="28">
        <f t="shared" si="5"/>
        <v>2732400</v>
      </c>
      <c r="K24" s="28">
        <f t="shared" si="1"/>
        <v>2595780</v>
      </c>
      <c r="L24" s="28">
        <f t="shared" si="2"/>
        <v>2185920</v>
      </c>
      <c r="M24" s="29">
        <f>MROUND((J24*0.025/12),500)</f>
        <v>5500</v>
      </c>
    </row>
    <row r="25" spans="1:13" ht="15" x14ac:dyDescent="0.25">
      <c r="A25" s="10">
        <v>24</v>
      </c>
      <c r="B25" s="15">
        <v>306</v>
      </c>
      <c r="C25" s="11">
        <v>3</v>
      </c>
      <c r="D25" s="41" t="s">
        <v>28</v>
      </c>
      <c r="E25" s="14">
        <v>419</v>
      </c>
      <c r="F25" s="14">
        <v>87</v>
      </c>
      <c r="G25" s="14">
        <f t="shared" si="4"/>
        <v>506</v>
      </c>
      <c r="H25" s="23">
        <f t="shared" si="0"/>
        <v>556.6</v>
      </c>
      <c r="I25" s="27">
        <v>5400</v>
      </c>
      <c r="J25" s="28">
        <f t="shared" si="5"/>
        <v>2732400</v>
      </c>
      <c r="K25" s="28">
        <f t="shared" si="1"/>
        <v>2595780</v>
      </c>
      <c r="L25" s="28">
        <f t="shared" si="2"/>
        <v>2185920</v>
      </c>
      <c r="M25" s="29">
        <f t="shared" ref="M25:M74" si="7">MROUND((J25*0.025/12),500)</f>
        <v>5500</v>
      </c>
    </row>
    <row r="26" spans="1:13" ht="15" x14ac:dyDescent="0.25">
      <c r="A26" s="10">
        <v>25</v>
      </c>
      <c r="B26" s="15">
        <v>307</v>
      </c>
      <c r="C26" s="11">
        <v>3</v>
      </c>
      <c r="D26" s="41" t="s">
        <v>28</v>
      </c>
      <c r="E26" s="14">
        <v>424</v>
      </c>
      <c r="F26" s="14">
        <v>109</v>
      </c>
      <c r="G26" s="14">
        <f>E26+F26</f>
        <v>533</v>
      </c>
      <c r="H26" s="23">
        <f>G26*1.1</f>
        <v>586.30000000000007</v>
      </c>
      <c r="I26" s="27">
        <v>5400</v>
      </c>
      <c r="J26" s="28">
        <f>I26*G26</f>
        <v>2878200</v>
      </c>
      <c r="K26" s="28">
        <f t="shared" si="1"/>
        <v>2734290</v>
      </c>
      <c r="L26" s="28">
        <f t="shared" si="2"/>
        <v>2302560</v>
      </c>
      <c r="M26" s="29">
        <f t="shared" si="7"/>
        <v>6000</v>
      </c>
    </row>
    <row r="27" spans="1:13" ht="15" x14ac:dyDescent="0.25">
      <c r="A27" s="10">
        <v>26</v>
      </c>
      <c r="B27" s="15">
        <v>308</v>
      </c>
      <c r="C27" s="11">
        <v>3</v>
      </c>
      <c r="D27" s="41" t="s">
        <v>28</v>
      </c>
      <c r="E27" s="14">
        <v>411</v>
      </c>
      <c r="F27" s="14"/>
      <c r="G27" s="14">
        <f>E27+F27</f>
        <v>411</v>
      </c>
      <c r="H27" s="23">
        <f>G27*1.1</f>
        <v>452.1</v>
      </c>
      <c r="I27" s="27">
        <v>5400</v>
      </c>
      <c r="J27" s="28">
        <f>I27*G27</f>
        <v>2219400</v>
      </c>
      <c r="K27" s="28">
        <f t="shared" si="1"/>
        <v>2108430</v>
      </c>
      <c r="L27" s="28">
        <f t="shared" si="2"/>
        <v>1775520</v>
      </c>
      <c r="M27" s="29">
        <f t="shared" si="7"/>
        <v>4500</v>
      </c>
    </row>
    <row r="28" spans="1:13" ht="15" x14ac:dyDescent="0.25">
      <c r="A28" s="10">
        <v>27</v>
      </c>
      <c r="B28" s="15">
        <v>309</v>
      </c>
      <c r="C28" s="11">
        <v>3</v>
      </c>
      <c r="D28" s="14" t="s">
        <v>29</v>
      </c>
      <c r="E28" s="14">
        <v>348</v>
      </c>
      <c r="F28" s="14"/>
      <c r="G28" s="14">
        <f>E28+F28</f>
        <v>348</v>
      </c>
      <c r="H28" s="23">
        <f>G28*1.1</f>
        <v>382.8</v>
      </c>
      <c r="I28" s="27">
        <v>5400</v>
      </c>
      <c r="J28" s="28">
        <f>I28*G28</f>
        <v>1879200</v>
      </c>
      <c r="K28" s="28">
        <f t="shared" si="1"/>
        <v>1785240</v>
      </c>
      <c r="L28" s="28">
        <f t="shared" si="2"/>
        <v>1503360</v>
      </c>
      <c r="M28" s="29">
        <f t="shared" si="7"/>
        <v>4000</v>
      </c>
    </row>
    <row r="29" spans="1:13" ht="15" x14ac:dyDescent="0.25">
      <c r="A29" s="10">
        <v>28</v>
      </c>
      <c r="B29" s="15">
        <v>310</v>
      </c>
      <c r="C29" s="11">
        <v>3</v>
      </c>
      <c r="D29" s="14" t="s">
        <v>28</v>
      </c>
      <c r="E29" s="14">
        <v>367</v>
      </c>
      <c r="F29" s="14">
        <v>109</v>
      </c>
      <c r="G29" s="14">
        <f>E29+F29</f>
        <v>476</v>
      </c>
      <c r="H29" s="23">
        <f>G29*1.1</f>
        <v>523.6</v>
      </c>
      <c r="I29" s="27">
        <v>5400</v>
      </c>
      <c r="J29" s="28">
        <f>I29*G29</f>
        <v>2570400</v>
      </c>
      <c r="K29" s="28">
        <f t="shared" si="1"/>
        <v>2441880</v>
      </c>
      <c r="L29" s="28">
        <f t="shared" si="2"/>
        <v>2056320</v>
      </c>
      <c r="M29" s="29">
        <f t="shared" si="7"/>
        <v>5500</v>
      </c>
    </row>
    <row r="30" spans="1:13" x14ac:dyDescent="0.3">
      <c r="A30" s="10">
        <v>29</v>
      </c>
      <c r="B30" s="15">
        <v>311</v>
      </c>
      <c r="C30" s="11">
        <v>3</v>
      </c>
      <c r="D30" s="14" t="s">
        <v>28</v>
      </c>
      <c r="E30" s="45">
        <v>430</v>
      </c>
      <c r="F30" s="44">
        <v>96</v>
      </c>
      <c r="G30" s="14">
        <f t="shared" si="4"/>
        <v>526</v>
      </c>
      <c r="H30" s="23">
        <f t="shared" si="0"/>
        <v>578.6</v>
      </c>
      <c r="I30" s="27">
        <v>5400</v>
      </c>
      <c r="J30" s="28">
        <f t="shared" si="5"/>
        <v>2840400</v>
      </c>
      <c r="K30" s="28">
        <f t="shared" si="1"/>
        <v>2698380</v>
      </c>
      <c r="L30" s="28">
        <f t="shared" si="2"/>
        <v>2272320</v>
      </c>
      <c r="M30" s="29">
        <f t="shared" si="7"/>
        <v>6000</v>
      </c>
    </row>
    <row r="31" spans="1:13" ht="15" x14ac:dyDescent="0.25">
      <c r="A31" s="10">
        <v>30</v>
      </c>
      <c r="B31" s="15">
        <v>401</v>
      </c>
      <c r="C31" s="11">
        <v>4</v>
      </c>
      <c r="D31" s="41" t="s">
        <v>28</v>
      </c>
      <c r="E31" s="14">
        <v>395</v>
      </c>
      <c r="F31" s="14">
        <v>97</v>
      </c>
      <c r="G31" s="14">
        <f t="shared" si="4"/>
        <v>492</v>
      </c>
      <c r="H31" s="23">
        <f t="shared" si="0"/>
        <v>541.20000000000005</v>
      </c>
      <c r="I31" s="27">
        <v>5400</v>
      </c>
      <c r="J31" s="28">
        <f t="shared" si="5"/>
        <v>2656800</v>
      </c>
      <c r="K31" s="28">
        <f t="shared" si="1"/>
        <v>2523960</v>
      </c>
      <c r="L31" s="28">
        <f t="shared" si="2"/>
        <v>2125440</v>
      </c>
      <c r="M31" s="29">
        <f t="shared" si="7"/>
        <v>5500</v>
      </c>
    </row>
    <row r="32" spans="1:13" ht="15" x14ac:dyDescent="0.25">
      <c r="A32" s="10">
        <v>31</v>
      </c>
      <c r="B32" s="15">
        <v>402</v>
      </c>
      <c r="C32" s="11">
        <v>4</v>
      </c>
      <c r="D32" s="41" t="s">
        <v>27</v>
      </c>
      <c r="E32" s="14">
        <v>567</v>
      </c>
      <c r="F32" s="14">
        <v>121</v>
      </c>
      <c r="G32" s="14">
        <f>E32+F32</f>
        <v>688</v>
      </c>
      <c r="H32" s="23">
        <f t="shared" si="0"/>
        <v>756.80000000000007</v>
      </c>
      <c r="I32" s="27">
        <v>5400</v>
      </c>
      <c r="J32" s="28">
        <f>I32*G32</f>
        <v>3715200</v>
      </c>
      <c r="K32" s="28">
        <f t="shared" si="1"/>
        <v>3529440</v>
      </c>
      <c r="L32" s="28">
        <f t="shared" si="2"/>
        <v>2972160</v>
      </c>
      <c r="M32" s="29">
        <f t="shared" si="7"/>
        <v>7500</v>
      </c>
    </row>
    <row r="33" spans="1:13" ht="15" x14ac:dyDescent="0.25">
      <c r="A33" s="10">
        <v>32</v>
      </c>
      <c r="B33" s="15">
        <v>403</v>
      </c>
      <c r="C33" s="11">
        <v>4</v>
      </c>
      <c r="D33" s="41" t="s">
        <v>28</v>
      </c>
      <c r="E33" s="14">
        <v>389</v>
      </c>
      <c r="F33" s="14"/>
      <c r="G33" s="14">
        <f t="shared" si="4"/>
        <v>389</v>
      </c>
      <c r="H33" s="23">
        <f t="shared" si="0"/>
        <v>427.90000000000003</v>
      </c>
      <c r="I33" s="27">
        <v>5400</v>
      </c>
      <c r="J33" s="28">
        <f t="shared" si="5"/>
        <v>2100600</v>
      </c>
      <c r="K33" s="28">
        <f t="shared" si="1"/>
        <v>1995570</v>
      </c>
      <c r="L33" s="28">
        <f t="shared" si="2"/>
        <v>1680480</v>
      </c>
      <c r="M33" s="29">
        <f t="shared" si="7"/>
        <v>4500</v>
      </c>
    </row>
    <row r="34" spans="1:13" ht="15" x14ac:dyDescent="0.25">
      <c r="A34" s="10">
        <v>33</v>
      </c>
      <c r="B34" s="15">
        <v>404</v>
      </c>
      <c r="C34" s="11">
        <v>4</v>
      </c>
      <c r="D34" s="41" t="s">
        <v>27</v>
      </c>
      <c r="E34" s="14">
        <v>560</v>
      </c>
      <c r="F34" s="14">
        <v>111</v>
      </c>
      <c r="G34" s="14">
        <f t="shared" si="4"/>
        <v>671</v>
      </c>
      <c r="H34" s="23">
        <f t="shared" si="0"/>
        <v>738.1</v>
      </c>
      <c r="I34" s="27">
        <v>5400</v>
      </c>
      <c r="J34" s="28">
        <f t="shared" si="5"/>
        <v>3623400</v>
      </c>
      <c r="K34" s="28">
        <f t="shared" si="1"/>
        <v>3442230</v>
      </c>
      <c r="L34" s="28">
        <f t="shared" si="2"/>
        <v>2898720</v>
      </c>
      <c r="M34" s="29">
        <f t="shared" si="7"/>
        <v>7500</v>
      </c>
    </row>
    <row r="35" spans="1:13" ht="15" x14ac:dyDescent="0.25">
      <c r="A35" s="10">
        <v>34</v>
      </c>
      <c r="B35" s="15">
        <v>405</v>
      </c>
      <c r="C35" s="11">
        <v>4</v>
      </c>
      <c r="D35" s="41" t="s">
        <v>28</v>
      </c>
      <c r="E35" s="14">
        <v>419</v>
      </c>
      <c r="F35" s="14">
        <v>87</v>
      </c>
      <c r="G35" s="14">
        <f t="shared" si="4"/>
        <v>506</v>
      </c>
      <c r="H35" s="23">
        <f t="shared" si="0"/>
        <v>556.6</v>
      </c>
      <c r="I35" s="27">
        <v>5400</v>
      </c>
      <c r="J35" s="28">
        <f t="shared" si="5"/>
        <v>2732400</v>
      </c>
      <c r="K35" s="28">
        <f t="shared" si="1"/>
        <v>2595780</v>
      </c>
      <c r="L35" s="28">
        <f t="shared" si="2"/>
        <v>2185920</v>
      </c>
      <c r="M35" s="29">
        <f t="shared" si="7"/>
        <v>5500</v>
      </c>
    </row>
    <row r="36" spans="1:13" ht="15" x14ac:dyDescent="0.25">
      <c r="A36" s="10">
        <v>35</v>
      </c>
      <c r="B36" s="15">
        <v>406</v>
      </c>
      <c r="C36" s="11">
        <v>4</v>
      </c>
      <c r="D36" s="41" t="s">
        <v>28</v>
      </c>
      <c r="E36" s="14">
        <v>419</v>
      </c>
      <c r="F36" s="14">
        <v>87</v>
      </c>
      <c r="G36" s="14">
        <f t="shared" si="4"/>
        <v>506</v>
      </c>
      <c r="H36" s="23">
        <f t="shared" si="0"/>
        <v>556.6</v>
      </c>
      <c r="I36" s="27">
        <v>5400</v>
      </c>
      <c r="J36" s="28">
        <f t="shared" si="5"/>
        <v>2732400</v>
      </c>
      <c r="K36" s="28">
        <f t="shared" si="1"/>
        <v>2595780</v>
      </c>
      <c r="L36" s="28">
        <f t="shared" si="2"/>
        <v>2185920</v>
      </c>
      <c r="M36" s="29">
        <f t="shared" si="7"/>
        <v>5500</v>
      </c>
    </row>
    <row r="37" spans="1:13" ht="15" x14ac:dyDescent="0.25">
      <c r="A37" s="10">
        <v>36</v>
      </c>
      <c r="B37" s="15">
        <v>407</v>
      </c>
      <c r="C37" s="11">
        <v>4</v>
      </c>
      <c r="D37" s="41" t="s">
        <v>28</v>
      </c>
      <c r="E37" s="14">
        <v>424</v>
      </c>
      <c r="F37" s="14">
        <v>109</v>
      </c>
      <c r="G37" s="14">
        <f t="shared" si="4"/>
        <v>533</v>
      </c>
      <c r="H37" s="23">
        <f t="shared" si="0"/>
        <v>586.30000000000007</v>
      </c>
      <c r="I37" s="27">
        <v>5400</v>
      </c>
      <c r="J37" s="28">
        <f t="shared" si="5"/>
        <v>2878200</v>
      </c>
      <c r="K37" s="28">
        <f t="shared" si="1"/>
        <v>2734290</v>
      </c>
      <c r="L37" s="28">
        <f t="shared" si="2"/>
        <v>2302560</v>
      </c>
      <c r="M37" s="29">
        <f t="shared" si="7"/>
        <v>6000</v>
      </c>
    </row>
    <row r="38" spans="1:13" ht="15" x14ac:dyDescent="0.25">
      <c r="A38" s="10">
        <v>37</v>
      </c>
      <c r="B38" s="15">
        <v>408</v>
      </c>
      <c r="C38" s="11">
        <v>4</v>
      </c>
      <c r="D38" s="41" t="s">
        <v>28</v>
      </c>
      <c r="E38" s="14">
        <v>411</v>
      </c>
      <c r="F38" s="14"/>
      <c r="G38" s="14">
        <f t="shared" si="4"/>
        <v>411</v>
      </c>
      <c r="H38" s="23">
        <f t="shared" si="0"/>
        <v>452.1</v>
      </c>
      <c r="I38" s="27">
        <v>5400</v>
      </c>
      <c r="J38" s="28">
        <f t="shared" si="5"/>
        <v>2219400</v>
      </c>
      <c r="K38" s="28">
        <f t="shared" si="1"/>
        <v>2108430</v>
      </c>
      <c r="L38" s="28">
        <f t="shared" si="2"/>
        <v>1775520</v>
      </c>
      <c r="M38" s="29">
        <f t="shared" si="7"/>
        <v>4500</v>
      </c>
    </row>
    <row r="39" spans="1:13" ht="15" x14ac:dyDescent="0.25">
      <c r="A39" s="10">
        <v>38</v>
      </c>
      <c r="B39" s="15">
        <v>409</v>
      </c>
      <c r="C39" s="11">
        <v>4</v>
      </c>
      <c r="D39" s="14" t="s">
        <v>29</v>
      </c>
      <c r="E39" s="14">
        <v>348</v>
      </c>
      <c r="F39" s="14"/>
      <c r="G39" s="14">
        <f t="shared" si="4"/>
        <v>348</v>
      </c>
      <c r="H39" s="23">
        <f t="shared" si="0"/>
        <v>382.8</v>
      </c>
      <c r="I39" s="27">
        <v>5400</v>
      </c>
      <c r="J39" s="28">
        <f t="shared" si="5"/>
        <v>1879200</v>
      </c>
      <c r="K39" s="28">
        <f t="shared" si="1"/>
        <v>1785240</v>
      </c>
      <c r="L39" s="28">
        <f t="shared" si="2"/>
        <v>1503360</v>
      </c>
      <c r="M39" s="29">
        <f t="shared" si="7"/>
        <v>4000</v>
      </c>
    </row>
    <row r="40" spans="1:13" ht="15" x14ac:dyDescent="0.25">
      <c r="A40" s="10">
        <v>39</v>
      </c>
      <c r="B40" s="15">
        <v>410</v>
      </c>
      <c r="C40" s="11">
        <v>4</v>
      </c>
      <c r="D40" s="14" t="s">
        <v>28</v>
      </c>
      <c r="E40" s="14">
        <v>367</v>
      </c>
      <c r="F40" s="14">
        <v>109</v>
      </c>
      <c r="G40" s="14">
        <f t="shared" si="4"/>
        <v>476</v>
      </c>
      <c r="H40" s="23">
        <f t="shared" si="0"/>
        <v>523.6</v>
      </c>
      <c r="I40" s="27">
        <v>5400</v>
      </c>
      <c r="J40" s="28">
        <f t="shared" si="5"/>
        <v>2570400</v>
      </c>
      <c r="K40" s="28">
        <f t="shared" si="1"/>
        <v>2441880</v>
      </c>
      <c r="L40" s="28">
        <f t="shared" si="2"/>
        <v>2056320</v>
      </c>
      <c r="M40" s="29">
        <f t="shared" si="7"/>
        <v>5500</v>
      </c>
    </row>
    <row r="41" spans="1:13" x14ac:dyDescent="0.3">
      <c r="A41" s="10">
        <v>40</v>
      </c>
      <c r="B41" s="15">
        <v>411</v>
      </c>
      <c r="C41" s="11">
        <v>4</v>
      </c>
      <c r="D41" s="14" t="s">
        <v>28</v>
      </c>
      <c r="E41" s="45">
        <v>430</v>
      </c>
      <c r="F41" s="44">
        <v>96</v>
      </c>
      <c r="G41" s="14">
        <f t="shared" si="4"/>
        <v>526</v>
      </c>
      <c r="H41" s="23">
        <f t="shared" si="0"/>
        <v>578.6</v>
      </c>
      <c r="I41" s="27">
        <v>5400</v>
      </c>
      <c r="J41" s="28">
        <f t="shared" si="5"/>
        <v>2840400</v>
      </c>
      <c r="K41" s="28">
        <f t="shared" si="1"/>
        <v>2698380</v>
      </c>
      <c r="L41" s="28">
        <f t="shared" si="2"/>
        <v>2272320</v>
      </c>
      <c r="M41" s="29">
        <f t="shared" si="7"/>
        <v>6000</v>
      </c>
    </row>
    <row r="42" spans="1:13" ht="15" x14ac:dyDescent="0.25">
      <c r="A42" s="10">
        <v>41</v>
      </c>
      <c r="B42" s="15">
        <v>501</v>
      </c>
      <c r="C42" s="11">
        <v>5</v>
      </c>
      <c r="D42" s="41" t="s">
        <v>28</v>
      </c>
      <c r="E42" s="14">
        <v>395</v>
      </c>
      <c r="F42" s="14">
        <v>97</v>
      </c>
      <c r="G42" s="14">
        <f>E42+F42</f>
        <v>492</v>
      </c>
      <c r="H42" s="23">
        <f t="shared" si="0"/>
        <v>541.20000000000005</v>
      </c>
      <c r="I42" s="27">
        <v>5400</v>
      </c>
      <c r="J42" s="28">
        <f t="shared" si="5"/>
        <v>2656800</v>
      </c>
      <c r="K42" s="28">
        <f t="shared" si="1"/>
        <v>2523960</v>
      </c>
      <c r="L42" s="28">
        <f t="shared" si="2"/>
        <v>2125440</v>
      </c>
      <c r="M42" s="29">
        <f t="shared" si="7"/>
        <v>5500</v>
      </c>
    </row>
    <row r="43" spans="1:13" ht="15" x14ac:dyDescent="0.25">
      <c r="A43" s="10">
        <v>42</v>
      </c>
      <c r="B43" s="15">
        <v>502</v>
      </c>
      <c r="C43" s="11">
        <v>5</v>
      </c>
      <c r="D43" s="41" t="s">
        <v>27</v>
      </c>
      <c r="E43" s="14">
        <v>567</v>
      </c>
      <c r="F43" s="14">
        <v>121</v>
      </c>
      <c r="G43" s="14">
        <f t="shared" si="4"/>
        <v>688</v>
      </c>
      <c r="H43" s="23">
        <f t="shared" si="0"/>
        <v>756.80000000000007</v>
      </c>
      <c r="I43" s="27">
        <v>5400</v>
      </c>
      <c r="J43" s="28">
        <f t="shared" si="5"/>
        <v>3715200</v>
      </c>
      <c r="K43" s="28">
        <f t="shared" si="1"/>
        <v>3529440</v>
      </c>
      <c r="L43" s="28">
        <f t="shared" si="2"/>
        <v>2972160</v>
      </c>
      <c r="M43" s="29">
        <f t="shared" si="7"/>
        <v>7500</v>
      </c>
    </row>
    <row r="44" spans="1:13" ht="15" x14ac:dyDescent="0.25">
      <c r="A44" s="10">
        <v>43</v>
      </c>
      <c r="B44" s="15">
        <v>503</v>
      </c>
      <c r="C44" s="11">
        <v>5</v>
      </c>
      <c r="D44" s="41" t="s">
        <v>28</v>
      </c>
      <c r="E44" s="14">
        <v>389</v>
      </c>
      <c r="F44" s="14"/>
      <c r="G44" s="14">
        <f t="shared" si="4"/>
        <v>389</v>
      </c>
      <c r="H44" s="23">
        <f t="shared" si="0"/>
        <v>427.90000000000003</v>
      </c>
      <c r="I44" s="27">
        <v>5400</v>
      </c>
      <c r="J44" s="28">
        <f t="shared" si="5"/>
        <v>2100600</v>
      </c>
      <c r="K44" s="28">
        <f t="shared" si="1"/>
        <v>1995570</v>
      </c>
      <c r="L44" s="28">
        <f t="shared" si="2"/>
        <v>1680480</v>
      </c>
      <c r="M44" s="29">
        <f t="shared" si="7"/>
        <v>4500</v>
      </c>
    </row>
    <row r="45" spans="1:13" ht="15" x14ac:dyDescent="0.25">
      <c r="A45" s="10">
        <v>44</v>
      </c>
      <c r="B45" s="15">
        <v>504</v>
      </c>
      <c r="C45" s="11">
        <v>5</v>
      </c>
      <c r="D45" s="41" t="s">
        <v>27</v>
      </c>
      <c r="E45" s="14">
        <v>560</v>
      </c>
      <c r="F45" s="14">
        <v>111</v>
      </c>
      <c r="G45" s="14">
        <f t="shared" si="4"/>
        <v>671</v>
      </c>
      <c r="H45" s="23">
        <f t="shared" si="0"/>
        <v>738.1</v>
      </c>
      <c r="I45" s="27">
        <v>5400</v>
      </c>
      <c r="J45" s="28">
        <f t="shared" si="5"/>
        <v>3623400</v>
      </c>
      <c r="K45" s="28">
        <f t="shared" si="1"/>
        <v>3442230</v>
      </c>
      <c r="L45" s="28">
        <f t="shared" si="2"/>
        <v>2898720</v>
      </c>
      <c r="M45" s="29">
        <f t="shared" si="7"/>
        <v>7500</v>
      </c>
    </row>
    <row r="46" spans="1:13" ht="15" x14ac:dyDescent="0.25">
      <c r="A46" s="10">
        <v>45</v>
      </c>
      <c r="B46" s="15">
        <v>505</v>
      </c>
      <c r="C46" s="11">
        <v>5</v>
      </c>
      <c r="D46" s="41" t="s">
        <v>28</v>
      </c>
      <c r="E46" s="14">
        <v>419</v>
      </c>
      <c r="F46" s="14">
        <v>87</v>
      </c>
      <c r="G46" s="14">
        <f t="shared" si="4"/>
        <v>506</v>
      </c>
      <c r="H46" s="23">
        <f t="shared" si="0"/>
        <v>556.6</v>
      </c>
      <c r="I46" s="27">
        <v>5400</v>
      </c>
      <c r="J46" s="28">
        <f t="shared" si="5"/>
        <v>2732400</v>
      </c>
      <c r="K46" s="28">
        <f t="shared" si="1"/>
        <v>2595780</v>
      </c>
      <c r="L46" s="28">
        <f t="shared" si="2"/>
        <v>2185920</v>
      </c>
      <c r="M46" s="29">
        <f t="shared" si="7"/>
        <v>5500</v>
      </c>
    </row>
    <row r="47" spans="1:13" ht="15" x14ac:dyDescent="0.25">
      <c r="A47" s="10">
        <v>46</v>
      </c>
      <c r="B47" s="15">
        <v>506</v>
      </c>
      <c r="C47" s="11">
        <v>5</v>
      </c>
      <c r="D47" s="41" t="s">
        <v>28</v>
      </c>
      <c r="E47" s="14">
        <v>419</v>
      </c>
      <c r="F47" s="14">
        <v>87</v>
      </c>
      <c r="G47" s="14">
        <f t="shared" si="4"/>
        <v>506</v>
      </c>
      <c r="H47" s="23">
        <f t="shared" si="0"/>
        <v>556.6</v>
      </c>
      <c r="I47" s="27">
        <v>5400</v>
      </c>
      <c r="J47" s="28">
        <f t="shared" si="5"/>
        <v>2732400</v>
      </c>
      <c r="K47" s="28">
        <f t="shared" si="1"/>
        <v>2595780</v>
      </c>
      <c r="L47" s="28">
        <f t="shared" si="2"/>
        <v>2185920</v>
      </c>
      <c r="M47" s="29">
        <f t="shared" si="7"/>
        <v>5500</v>
      </c>
    </row>
    <row r="48" spans="1:13" ht="15" x14ac:dyDescent="0.25">
      <c r="A48" s="10">
        <v>47</v>
      </c>
      <c r="B48" s="15">
        <v>507</v>
      </c>
      <c r="C48" s="11">
        <v>5</v>
      </c>
      <c r="D48" s="41" t="s">
        <v>28</v>
      </c>
      <c r="E48" s="14">
        <v>424</v>
      </c>
      <c r="F48" s="14">
        <v>109</v>
      </c>
      <c r="G48" s="14">
        <f t="shared" si="4"/>
        <v>533</v>
      </c>
      <c r="H48" s="23">
        <f t="shared" si="0"/>
        <v>586.30000000000007</v>
      </c>
      <c r="I48" s="27">
        <v>5400</v>
      </c>
      <c r="J48" s="28">
        <f t="shared" si="5"/>
        <v>2878200</v>
      </c>
      <c r="K48" s="28">
        <f t="shared" si="1"/>
        <v>2734290</v>
      </c>
      <c r="L48" s="28">
        <f t="shared" si="2"/>
        <v>2302560</v>
      </c>
      <c r="M48" s="29">
        <f t="shared" si="7"/>
        <v>6000</v>
      </c>
    </row>
    <row r="49" spans="1:13" ht="15" x14ac:dyDescent="0.25">
      <c r="A49" s="10">
        <v>48</v>
      </c>
      <c r="B49" s="15">
        <v>508</v>
      </c>
      <c r="C49" s="11">
        <v>5</v>
      </c>
      <c r="D49" s="41" t="s">
        <v>28</v>
      </c>
      <c r="E49" s="14">
        <v>411</v>
      </c>
      <c r="F49" s="14"/>
      <c r="G49" s="14">
        <f t="shared" si="4"/>
        <v>411</v>
      </c>
      <c r="H49" s="23">
        <f t="shared" si="0"/>
        <v>452.1</v>
      </c>
      <c r="I49" s="27">
        <v>5400</v>
      </c>
      <c r="J49" s="28">
        <f t="shared" si="5"/>
        <v>2219400</v>
      </c>
      <c r="K49" s="28">
        <f t="shared" si="1"/>
        <v>2108430</v>
      </c>
      <c r="L49" s="28">
        <f t="shared" si="2"/>
        <v>1775520</v>
      </c>
      <c r="M49" s="29">
        <f t="shared" si="7"/>
        <v>4500</v>
      </c>
    </row>
    <row r="50" spans="1:13" ht="15" x14ac:dyDescent="0.25">
      <c r="A50" s="10">
        <v>49</v>
      </c>
      <c r="B50" s="15">
        <v>509</v>
      </c>
      <c r="C50" s="11">
        <v>5</v>
      </c>
      <c r="D50" s="14" t="s">
        <v>29</v>
      </c>
      <c r="E50" s="14">
        <v>348</v>
      </c>
      <c r="F50" s="14"/>
      <c r="G50" s="14">
        <f>E50+F50</f>
        <v>348</v>
      </c>
      <c r="H50" s="23">
        <f t="shared" si="0"/>
        <v>382.8</v>
      </c>
      <c r="I50" s="27">
        <v>5400</v>
      </c>
      <c r="J50" s="28">
        <f t="shared" si="5"/>
        <v>1879200</v>
      </c>
      <c r="K50" s="28">
        <f t="shared" si="1"/>
        <v>1785240</v>
      </c>
      <c r="L50" s="28">
        <f t="shared" si="2"/>
        <v>1503360</v>
      </c>
      <c r="M50" s="29">
        <f t="shared" si="7"/>
        <v>4000</v>
      </c>
    </row>
    <row r="51" spans="1:13" ht="15" x14ac:dyDescent="0.25">
      <c r="A51" s="10">
        <v>50</v>
      </c>
      <c r="B51" s="15">
        <v>510</v>
      </c>
      <c r="C51" s="11">
        <v>5</v>
      </c>
      <c r="D51" s="14" t="s">
        <v>28</v>
      </c>
      <c r="E51" s="14">
        <v>367</v>
      </c>
      <c r="F51" s="14">
        <v>109</v>
      </c>
      <c r="G51" s="14">
        <f t="shared" si="4"/>
        <v>476</v>
      </c>
      <c r="H51" s="23">
        <f t="shared" si="0"/>
        <v>523.6</v>
      </c>
      <c r="I51" s="27">
        <v>5400</v>
      </c>
      <c r="J51" s="28">
        <f t="shared" si="5"/>
        <v>2570400</v>
      </c>
      <c r="K51" s="28">
        <f t="shared" si="1"/>
        <v>2441880</v>
      </c>
      <c r="L51" s="28">
        <f t="shared" si="2"/>
        <v>2056320</v>
      </c>
      <c r="M51" s="29">
        <f t="shared" si="7"/>
        <v>5500</v>
      </c>
    </row>
    <row r="52" spans="1:13" x14ac:dyDescent="0.3">
      <c r="A52" s="10">
        <v>51</v>
      </c>
      <c r="B52" s="15">
        <v>511</v>
      </c>
      <c r="C52" s="11">
        <v>5</v>
      </c>
      <c r="D52" s="14" t="s">
        <v>28</v>
      </c>
      <c r="E52" s="45">
        <v>430</v>
      </c>
      <c r="F52" s="44">
        <v>96</v>
      </c>
      <c r="G52" s="14">
        <f t="shared" si="4"/>
        <v>526</v>
      </c>
      <c r="H52" s="23">
        <f t="shared" si="0"/>
        <v>578.6</v>
      </c>
      <c r="I52" s="27">
        <v>5400</v>
      </c>
      <c r="J52" s="28">
        <f t="shared" si="5"/>
        <v>2840400</v>
      </c>
      <c r="K52" s="28">
        <f t="shared" si="1"/>
        <v>2698380</v>
      </c>
      <c r="L52" s="28">
        <f t="shared" si="2"/>
        <v>2272320</v>
      </c>
      <c r="M52" s="29">
        <f t="shared" si="7"/>
        <v>6000</v>
      </c>
    </row>
    <row r="53" spans="1:13" ht="15" x14ac:dyDescent="0.25">
      <c r="A53" s="10">
        <v>52</v>
      </c>
      <c r="B53" s="15">
        <v>601</v>
      </c>
      <c r="C53" s="11">
        <v>6</v>
      </c>
      <c r="D53" s="41" t="s">
        <v>28</v>
      </c>
      <c r="E53" s="14">
        <v>395</v>
      </c>
      <c r="F53" s="14">
        <v>97</v>
      </c>
      <c r="G53" s="14">
        <f t="shared" si="4"/>
        <v>492</v>
      </c>
      <c r="H53" s="23">
        <f t="shared" si="0"/>
        <v>541.20000000000005</v>
      </c>
      <c r="I53" s="27">
        <v>5400</v>
      </c>
      <c r="J53" s="28">
        <f t="shared" si="5"/>
        <v>2656800</v>
      </c>
      <c r="K53" s="28">
        <f t="shared" si="1"/>
        <v>2523960</v>
      </c>
      <c r="L53" s="28">
        <f t="shared" si="2"/>
        <v>2125440</v>
      </c>
      <c r="M53" s="29">
        <f t="shared" si="7"/>
        <v>5500</v>
      </c>
    </row>
    <row r="54" spans="1:13" ht="15" x14ac:dyDescent="0.25">
      <c r="A54" s="10">
        <v>53</v>
      </c>
      <c r="B54" s="15">
        <v>602</v>
      </c>
      <c r="C54" s="11">
        <v>6</v>
      </c>
      <c r="D54" s="41" t="s">
        <v>27</v>
      </c>
      <c r="E54" s="14">
        <v>567</v>
      </c>
      <c r="F54" s="14">
        <v>121</v>
      </c>
      <c r="G54" s="14">
        <f t="shared" si="4"/>
        <v>688</v>
      </c>
      <c r="H54" s="23">
        <f t="shared" si="0"/>
        <v>756.80000000000007</v>
      </c>
      <c r="I54" s="27">
        <v>5400</v>
      </c>
      <c r="J54" s="28">
        <f t="shared" si="5"/>
        <v>3715200</v>
      </c>
      <c r="K54" s="28">
        <f t="shared" si="1"/>
        <v>3529440</v>
      </c>
      <c r="L54" s="28">
        <f t="shared" si="2"/>
        <v>2972160</v>
      </c>
      <c r="M54" s="29">
        <f t="shared" si="7"/>
        <v>7500</v>
      </c>
    </row>
    <row r="55" spans="1:13" ht="15" x14ac:dyDescent="0.25">
      <c r="A55" s="10">
        <v>54</v>
      </c>
      <c r="B55" s="15">
        <v>603</v>
      </c>
      <c r="C55" s="11">
        <v>6</v>
      </c>
      <c r="D55" s="41" t="s">
        <v>28</v>
      </c>
      <c r="E55" s="14">
        <v>389</v>
      </c>
      <c r="F55" s="14"/>
      <c r="G55" s="14">
        <f t="shared" si="4"/>
        <v>389</v>
      </c>
      <c r="H55" s="23">
        <f t="shared" si="0"/>
        <v>427.90000000000003</v>
      </c>
      <c r="I55" s="27">
        <v>5400</v>
      </c>
      <c r="J55" s="28">
        <f t="shared" si="5"/>
        <v>2100600</v>
      </c>
      <c r="K55" s="28">
        <f t="shared" si="1"/>
        <v>1995570</v>
      </c>
      <c r="L55" s="28">
        <f t="shared" si="2"/>
        <v>1680480</v>
      </c>
      <c r="M55" s="29">
        <f t="shared" si="7"/>
        <v>4500</v>
      </c>
    </row>
    <row r="56" spans="1:13" ht="15" x14ac:dyDescent="0.25">
      <c r="A56" s="10">
        <v>55</v>
      </c>
      <c r="B56" s="15">
        <v>604</v>
      </c>
      <c r="C56" s="11">
        <v>6</v>
      </c>
      <c r="D56" s="41" t="s">
        <v>27</v>
      </c>
      <c r="E56" s="14">
        <v>560</v>
      </c>
      <c r="F56" s="14">
        <v>111</v>
      </c>
      <c r="G56" s="14">
        <f t="shared" si="4"/>
        <v>671</v>
      </c>
      <c r="H56" s="23">
        <f t="shared" si="0"/>
        <v>738.1</v>
      </c>
      <c r="I56" s="27">
        <v>5400</v>
      </c>
      <c r="J56" s="28">
        <f t="shared" si="5"/>
        <v>3623400</v>
      </c>
      <c r="K56" s="28">
        <f t="shared" si="1"/>
        <v>3442230</v>
      </c>
      <c r="L56" s="28">
        <f t="shared" si="2"/>
        <v>2898720</v>
      </c>
      <c r="M56" s="29">
        <f>MROUND((J56*0.025/12),500)</f>
        <v>7500</v>
      </c>
    </row>
    <row r="57" spans="1:13" ht="15" x14ac:dyDescent="0.25">
      <c r="A57" s="10">
        <v>56</v>
      </c>
      <c r="B57" s="15">
        <v>605</v>
      </c>
      <c r="C57" s="11">
        <v>6</v>
      </c>
      <c r="D57" s="41" t="s">
        <v>28</v>
      </c>
      <c r="E57" s="14">
        <v>419</v>
      </c>
      <c r="F57" s="14">
        <v>87</v>
      </c>
      <c r="G57" s="14">
        <f t="shared" si="4"/>
        <v>506</v>
      </c>
      <c r="H57" s="23">
        <f t="shared" si="0"/>
        <v>556.6</v>
      </c>
      <c r="I57" s="27">
        <v>5400</v>
      </c>
      <c r="J57" s="28">
        <f t="shared" si="5"/>
        <v>2732400</v>
      </c>
      <c r="K57" s="28">
        <f t="shared" si="1"/>
        <v>2595780</v>
      </c>
      <c r="L57" s="28">
        <f t="shared" si="2"/>
        <v>2185920</v>
      </c>
      <c r="M57" s="29">
        <f t="shared" si="7"/>
        <v>5500</v>
      </c>
    </row>
    <row r="58" spans="1:13" ht="15" x14ac:dyDescent="0.25">
      <c r="A58" s="10">
        <v>57</v>
      </c>
      <c r="B58" s="15">
        <v>606</v>
      </c>
      <c r="C58" s="11">
        <v>6</v>
      </c>
      <c r="D58" s="41" t="s">
        <v>28</v>
      </c>
      <c r="E58" s="14">
        <v>419</v>
      </c>
      <c r="F58" s="14">
        <v>87</v>
      </c>
      <c r="G58" s="14">
        <f t="shared" si="4"/>
        <v>506</v>
      </c>
      <c r="H58" s="23">
        <f t="shared" si="0"/>
        <v>556.6</v>
      </c>
      <c r="I58" s="27">
        <v>5400</v>
      </c>
      <c r="J58" s="28">
        <f t="shared" si="5"/>
        <v>2732400</v>
      </c>
      <c r="K58" s="28">
        <f t="shared" si="1"/>
        <v>2595780</v>
      </c>
      <c r="L58" s="28">
        <f t="shared" si="2"/>
        <v>2185920</v>
      </c>
      <c r="M58" s="29">
        <f t="shared" si="7"/>
        <v>5500</v>
      </c>
    </row>
    <row r="59" spans="1:13" ht="15" x14ac:dyDescent="0.25">
      <c r="A59" s="10">
        <v>58</v>
      </c>
      <c r="B59" s="15">
        <v>607</v>
      </c>
      <c r="C59" s="11">
        <v>6</v>
      </c>
      <c r="D59" s="41" t="s">
        <v>28</v>
      </c>
      <c r="E59" s="14">
        <v>424</v>
      </c>
      <c r="F59" s="14">
        <v>109</v>
      </c>
      <c r="G59" s="14">
        <f t="shared" si="4"/>
        <v>533</v>
      </c>
      <c r="H59" s="23">
        <f t="shared" si="0"/>
        <v>586.30000000000007</v>
      </c>
      <c r="I59" s="27">
        <v>5400</v>
      </c>
      <c r="J59" s="28">
        <f t="shared" si="5"/>
        <v>2878200</v>
      </c>
      <c r="K59" s="28">
        <f t="shared" si="1"/>
        <v>2734290</v>
      </c>
      <c r="L59" s="28">
        <f t="shared" si="2"/>
        <v>2302560</v>
      </c>
      <c r="M59" s="29">
        <f t="shared" si="7"/>
        <v>6000</v>
      </c>
    </row>
    <row r="60" spans="1:13" ht="15" x14ac:dyDescent="0.25">
      <c r="A60" s="10">
        <v>59</v>
      </c>
      <c r="B60" s="15">
        <v>608</v>
      </c>
      <c r="C60" s="11">
        <v>6</v>
      </c>
      <c r="D60" s="41" t="s">
        <v>28</v>
      </c>
      <c r="E60" s="14">
        <v>411</v>
      </c>
      <c r="F60" s="14"/>
      <c r="G60" s="14">
        <f t="shared" si="4"/>
        <v>411</v>
      </c>
      <c r="H60" s="23">
        <f t="shared" si="0"/>
        <v>452.1</v>
      </c>
      <c r="I60" s="27">
        <v>5400</v>
      </c>
      <c r="J60" s="28">
        <f t="shared" si="5"/>
        <v>2219400</v>
      </c>
      <c r="K60" s="28">
        <f t="shared" si="1"/>
        <v>2108430</v>
      </c>
      <c r="L60" s="28">
        <f t="shared" si="2"/>
        <v>1775520</v>
      </c>
      <c r="M60" s="29">
        <f t="shared" si="7"/>
        <v>4500</v>
      </c>
    </row>
    <row r="61" spans="1:13" ht="15" x14ac:dyDescent="0.25">
      <c r="A61" s="10">
        <v>60</v>
      </c>
      <c r="B61" s="15">
        <v>609</v>
      </c>
      <c r="C61" s="11">
        <v>6</v>
      </c>
      <c r="D61" s="14" t="s">
        <v>29</v>
      </c>
      <c r="E61" s="14">
        <v>348</v>
      </c>
      <c r="F61" s="14"/>
      <c r="G61" s="14">
        <f t="shared" si="4"/>
        <v>348</v>
      </c>
      <c r="H61" s="23">
        <f t="shared" si="0"/>
        <v>382.8</v>
      </c>
      <c r="I61" s="27">
        <v>5400</v>
      </c>
      <c r="J61" s="28">
        <f t="shared" si="5"/>
        <v>1879200</v>
      </c>
      <c r="K61" s="28">
        <f t="shared" si="1"/>
        <v>1785240</v>
      </c>
      <c r="L61" s="28">
        <f t="shared" si="2"/>
        <v>1503360</v>
      </c>
      <c r="M61" s="29">
        <f t="shared" si="7"/>
        <v>4000</v>
      </c>
    </row>
    <row r="62" spans="1:13" ht="15" x14ac:dyDescent="0.25">
      <c r="A62" s="10">
        <v>61</v>
      </c>
      <c r="B62" s="15">
        <v>610</v>
      </c>
      <c r="C62" s="11">
        <v>6</v>
      </c>
      <c r="D62" s="14" t="s">
        <v>28</v>
      </c>
      <c r="E62" s="14">
        <v>367</v>
      </c>
      <c r="F62" s="14">
        <v>109</v>
      </c>
      <c r="G62" s="14">
        <f>E62+F62</f>
        <v>476</v>
      </c>
      <c r="H62" s="23">
        <f t="shared" si="0"/>
        <v>523.6</v>
      </c>
      <c r="I62" s="27">
        <v>5400</v>
      </c>
      <c r="J62" s="28">
        <f t="shared" si="5"/>
        <v>2570400</v>
      </c>
      <c r="K62" s="28">
        <f t="shared" si="1"/>
        <v>2441880</v>
      </c>
      <c r="L62" s="28">
        <f t="shared" si="2"/>
        <v>2056320</v>
      </c>
      <c r="M62" s="29">
        <f t="shared" si="7"/>
        <v>5500</v>
      </c>
    </row>
    <row r="63" spans="1:13" x14ac:dyDescent="0.3">
      <c r="A63" s="10">
        <v>62</v>
      </c>
      <c r="B63" s="15">
        <v>611</v>
      </c>
      <c r="C63" s="11">
        <v>6</v>
      </c>
      <c r="D63" s="14" t="s">
        <v>28</v>
      </c>
      <c r="E63" s="45">
        <v>430</v>
      </c>
      <c r="F63" s="44">
        <v>96</v>
      </c>
      <c r="G63" s="14">
        <f t="shared" si="4"/>
        <v>526</v>
      </c>
      <c r="H63" s="23">
        <f t="shared" si="0"/>
        <v>578.6</v>
      </c>
      <c r="I63" s="27">
        <v>5400</v>
      </c>
      <c r="J63" s="28">
        <f t="shared" si="5"/>
        <v>2840400</v>
      </c>
      <c r="K63" s="28">
        <f t="shared" si="1"/>
        <v>2698380</v>
      </c>
      <c r="L63" s="28">
        <f t="shared" si="2"/>
        <v>2272320</v>
      </c>
      <c r="M63" s="29">
        <f t="shared" si="7"/>
        <v>6000</v>
      </c>
    </row>
    <row r="64" spans="1:13" ht="15" x14ac:dyDescent="0.25">
      <c r="A64" s="10">
        <v>63</v>
      </c>
      <c r="B64" s="15">
        <v>701</v>
      </c>
      <c r="C64" s="11">
        <v>7</v>
      </c>
      <c r="D64" s="41" t="s">
        <v>28</v>
      </c>
      <c r="E64" s="14">
        <v>395</v>
      </c>
      <c r="F64" s="14">
        <v>97</v>
      </c>
      <c r="G64" s="14">
        <f t="shared" si="4"/>
        <v>492</v>
      </c>
      <c r="H64" s="23">
        <f t="shared" si="0"/>
        <v>541.20000000000005</v>
      </c>
      <c r="I64" s="27">
        <v>5400</v>
      </c>
      <c r="J64" s="28">
        <f t="shared" si="5"/>
        <v>2656800</v>
      </c>
      <c r="K64" s="28">
        <f t="shared" si="1"/>
        <v>2523960</v>
      </c>
      <c r="L64" s="28">
        <f t="shared" si="2"/>
        <v>2125440</v>
      </c>
      <c r="M64" s="29">
        <f t="shared" si="7"/>
        <v>5500</v>
      </c>
    </row>
    <row r="65" spans="1:13" ht="15" x14ac:dyDescent="0.25">
      <c r="A65" s="10">
        <v>64</v>
      </c>
      <c r="B65" s="15">
        <v>702</v>
      </c>
      <c r="C65" s="11">
        <v>7</v>
      </c>
      <c r="D65" s="41" t="s">
        <v>27</v>
      </c>
      <c r="E65" s="14">
        <v>567</v>
      </c>
      <c r="F65" s="14">
        <v>121</v>
      </c>
      <c r="G65" s="14">
        <f t="shared" si="4"/>
        <v>688</v>
      </c>
      <c r="H65" s="23">
        <f t="shared" si="0"/>
        <v>756.80000000000007</v>
      </c>
      <c r="I65" s="27">
        <v>5400</v>
      </c>
      <c r="J65" s="28">
        <f t="shared" si="5"/>
        <v>3715200</v>
      </c>
      <c r="K65" s="28">
        <f t="shared" si="1"/>
        <v>3529440</v>
      </c>
      <c r="L65" s="28">
        <f t="shared" si="2"/>
        <v>2972160</v>
      </c>
      <c r="M65" s="29">
        <f t="shared" si="7"/>
        <v>7500</v>
      </c>
    </row>
    <row r="66" spans="1:13" ht="15" x14ac:dyDescent="0.25">
      <c r="A66" s="10">
        <v>65</v>
      </c>
      <c r="B66" s="15">
        <v>703</v>
      </c>
      <c r="C66" s="11">
        <v>7</v>
      </c>
      <c r="D66" s="41" t="s">
        <v>28</v>
      </c>
      <c r="E66" s="14">
        <v>389</v>
      </c>
      <c r="F66" s="14"/>
      <c r="G66" s="14">
        <f t="shared" si="4"/>
        <v>389</v>
      </c>
      <c r="H66" s="23">
        <f t="shared" si="0"/>
        <v>427.90000000000003</v>
      </c>
      <c r="I66" s="27">
        <v>5400</v>
      </c>
      <c r="J66" s="28">
        <f t="shared" si="5"/>
        <v>2100600</v>
      </c>
      <c r="K66" s="28">
        <f t="shared" ref="K66:K74" si="8">J66*0.95</f>
        <v>1995570</v>
      </c>
      <c r="L66" s="28">
        <f t="shared" ref="L66:L74" si="9">J66*0.8</f>
        <v>1680480</v>
      </c>
      <c r="M66" s="29">
        <f t="shared" si="7"/>
        <v>4500</v>
      </c>
    </row>
    <row r="67" spans="1:13" ht="15" x14ac:dyDescent="0.25">
      <c r="A67" s="10">
        <v>66</v>
      </c>
      <c r="B67" s="15">
        <v>704</v>
      </c>
      <c r="C67" s="11">
        <v>7</v>
      </c>
      <c r="D67" s="41" t="s">
        <v>27</v>
      </c>
      <c r="E67" s="14">
        <v>560</v>
      </c>
      <c r="F67" s="14">
        <v>111</v>
      </c>
      <c r="G67" s="14">
        <f t="shared" ref="G67:G72" si="10">E67+F67</f>
        <v>671</v>
      </c>
      <c r="H67" s="23">
        <f t="shared" si="0"/>
        <v>738.1</v>
      </c>
      <c r="I67" s="27">
        <v>5400</v>
      </c>
      <c r="J67" s="28">
        <f t="shared" ref="J67:J74" si="11">I67*G67</f>
        <v>3623400</v>
      </c>
      <c r="K67" s="28">
        <f t="shared" si="8"/>
        <v>3442230</v>
      </c>
      <c r="L67" s="28">
        <f t="shared" si="9"/>
        <v>2898720</v>
      </c>
      <c r="M67" s="29">
        <f t="shared" si="7"/>
        <v>7500</v>
      </c>
    </row>
    <row r="68" spans="1:13" ht="15" x14ac:dyDescent="0.25">
      <c r="A68" s="10">
        <v>67</v>
      </c>
      <c r="B68" s="15">
        <v>705</v>
      </c>
      <c r="C68" s="11">
        <v>7</v>
      </c>
      <c r="D68" s="41" t="s">
        <v>28</v>
      </c>
      <c r="E68" s="14">
        <v>419</v>
      </c>
      <c r="F68" s="14">
        <v>87</v>
      </c>
      <c r="G68" s="14">
        <f t="shared" si="10"/>
        <v>506</v>
      </c>
      <c r="H68" s="23">
        <f t="shared" si="0"/>
        <v>556.6</v>
      </c>
      <c r="I68" s="27">
        <v>5400</v>
      </c>
      <c r="J68" s="28">
        <f t="shared" si="11"/>
        <v>2732400</v>
      </c>
      <c r="K68" s="28">
        <f t="shared" si="8"/>
        <v>2595780</v>
      </c>
      <c r="L68" s="28">
        <f t="shared" si="9"/>
        <v>2185920</v>
      </c>
      <c r="M68" s="29">
        <f t="shared" si="7"/>
        <v>5500</v>
      </c>
    </row>
    <row r="69" spans="1:13" ht="15" x14ac:dyDescent="0.25">
      <c r="A69" s="10">
        <v>68</v>
      </c>
      <c r="B69" s="15">
        <v>706</v>
      </c>
      <c r="C69" s="11">
        <v>7</v>
      </c>
      <c r="D69" s="41" t="s">
        <v>28</v>
      </c>
      <c r="E69" s="14">
        <v>419</v>
      </c>
      <c r="F69" s="14">
        <v>87</v>
      </c>
      <c r="G69" s="14">
        <f t="shared" si="10"/>
        <v>506</v>
      </c>
      <c r="H69" s="23">
        <f t="shared" si="0"/>
        <v>556.6</v>
      </c>
      <c r="I69" s="27">
        <v>5400</v>
      </c>
      <c r="J69" s="28">
        <f t="shared" si="11"/>
        <v>2732400</v>
      </c>
      <c r="K69" s="28">
        <f t="shared" si="8"/>
        <v>2595780</v>
      </c>
      <c r="L69" s="28">
        <f t="shared" si="9"/>
        <v>2185920</v>
      </c>
      <c r="M69" s="29">
        <f t="shared" si="7"/>
        <v>5500</v>
      </c>
    </row>
    <row r="70" spans="1:13" ht="15" x14ac:dyDescent="0.25">
      <c r="A70" s="10">
        <v>69</v>
      </c>
      <c r="B70" s="15">
        <v>707</v>
      </c>
      <c r="C70" s="11">
        <v>7</v>
      </c>
      <c r="D70" s="41" t="s">
        <v>28</v>
      </c>
      <c r="E70" s="14">
        <v>424</v>
      </c>
      <c r="F70" s="14">
        <v>109</v>
      </c>
      <c r="G70" s="14">
        <f t="shared" si="10"/>
        <v>533</v>
      </c>
      <c r="H70" s="23">
        <f t="shared" si="0"/>
        <v>586.30000000000007</v>
      </c>
      <c r="I70" s="27">
        <v>5400</v>
      </c>
      <c r="J70" s="28">
        <f t="shared" si="11"/>
        <v>2878200</v>
      </c>
      <c r="K70" s="28">
        <f t="shared" si="8"/>
        <v>2734290</v>
      </c>
      <c r="L70" s="28">
        <f t="shared" si="9"/>
        <v>2302560</v>
      </c>
      <c r="M70" s="29">
        <f t="shared" si="7"/>
        <v>6000</v>
      </c>
    </row>
    <row r="71" spans="1:13" ht="15" x14ac:dyDescent="0.25">
      <c r="A71" s="10">
        <v>70</v>
      </c>
      <c r="B71" s="15">
        <v>708</v>
      </c>
      <c r="C71" s="11">
        <v>7</v>
      </c>
      <c r="D71" s="41" t="s">
        <v>28</v>
      </c>
      <c r="E71" s="14">
        <v>411</v>
      </c>
      <c r="F71" s="14"/>
      <c r="G71" s="14">
        <f t="shared" si="10"/>
        <v>411</v>
      </c>
      <c r="H71" s="23">
        <f t="shared" si="0"/>
        <v>452.1</v>
      </c>
      <c r="I71" s="27">
        <v>5400</v>
      </c>
      <c r="J71" s="28">
        <f t="shared" si="11"/>
        <v>2219400</v>
      </c>
      <c r="K71" s="28">
        <f t="shared" si="8"/>
        <v>2108430</v>
      </c>
      <c r="L71" s="28">
        <f t="shared" si="9"/>
        <v>1775520</v>
      </c>
      <c r="M71" s="29">
        <f t="shared" si="7"/>
        <v>4500</v>
      </c>
    </row>
    <row r="72" spans="1:13" ht="15" x14ac:dyDescent="0.25">
      <c r="A72" s="10">
        <v>71</v>
      </c>
      <c r="B72" s="15">
        <v>709</v>
      </c>
      <c r="C72" s="11">
        <v>7</v>
      </c>
      <c r="D72" s="14" t="s">
        <v>29</v>
      </c>
      <c r="E72" s="14">
        <v>348</v>
      </c>
      <c r="F72" s="14"/>
      <c r="G72" s="14">
        <f t="shared" si="10"/>
        <v>348</v>
      </c>
      <c r="H72" s="23">
        <f t="shared" si="0"/>
        <v>382.8</v>
      </c>
      <c r="I72" s="27">
        <v>5400</v>
      </c>
      <c r="J72" s="28">
        <f t="shared" si="11"/>
        <v>1879200</v>
      </c>
      <c r="K72" s="28">
        <f t="shared" si="8"/>
        <v>1785240</v>
      </c>
      <c r="L72" s="28">
        <f t="shared" si="9"/>
        <v>1503360</v>
      </c>
      <c r="M72" s="29">
        <f t="shared" si="7"/>
        <v>4000</v>
      </c>
    </row>
    <row r="73" spans="1:13" ht="15" x14ac:dyDescent="0.25">
      <c r="A73" s="10">
        <v>72</v>
      </c>
      <c r="B73" s="15">
        <v>710</v>
      </c>
      <c r="C73" s="11">
        <v>7</v>
      </c>
      <c r="D73" s="14" t="s">
        <v>28</v>
      </c>
      <c r="E73" s="14">
        <v>367</v>
      </c>
      <c r="F73" s="14">
        <v>109</v>
      </c>
      <c r="G73" s="14">
        <f>E73+F73</f>
        <v>476</v>
      </c>
      <c r="H73" s="23">
        <f t="shared" si="0"/>
        <v>523.6</v>
      </c>
      <c r="I73" s="27">
        <v>5400</v>
      </c>
      <c r="J73" s="28">
        <f t="shared" si="11"/>
        <v>2570400</v>
      </c>
      <c r="K73" s="28">
        <f t="shared" si="8"/>
        <v>2441880</v>
      </c>
      <c r="L73" s="28">
        <f t="shared" si="9"/>
        <v>2056320</v>
      </c>
      <c r="M73" s="29">
        <f t="shared" si="7"/>
        <v>5500</v>
      </c>
    </row>
    <row r="74" spans="1:13" x14ac:dyDescent="0.3">
      <c r="A74" s="10">
        <v>73</v>
      </c>
      <c r="B74" s="15">
        <v>711</v>
      </c>
      <c r="C74" s="11">
        <v>7</v>
      </c>
      <c r="D74" s="14" t="s">
        <v>28</v>
      </c>
      <c r="E74" s="45">
        <v>430</v>
      </c>
      <c r="F74" s="44">
        <v>96</v>
      </c>
      <c r="G74" s="14">
        <f t="shared" ref="G74" si="12">E74+F74</f>
        <v>526</v>
      </c>
      <c r="H74" s="23">
        <f t="shared" si="0"/>
        <v>578.6</v>
      </c>
      <c r="I74" s="27">
        <v>5400</v>
      </c>
      <c r="J74" s="28">
        <f t="shared" si="11"/>
        <v>2840400</v>
      </c>
      <c r="K74" s="28">
        <f t="shared" si="8"/>
        <v>2698380</v>
      </c>
      <c r="L74" s="28">
        <f t="shared" si="9"/>
        <v>2272320</v>
      </c>
      <c r="M74" s="29">
        <f t="shared" si="7"/>
        <v>6000</v>
      </c>
    </row>
    <row r="75" spans="1:13" x14ac:dyDescent="0.3">
      <c r="A75" s="50" t="s">
        <v>2</v>
      </c>
      <c r="B75" s="51"/>
      <c r="C75" s="51"/>
      <c r="D75" s="52"/>
      <c r="E75" s="24">
        <f>SUM(E2:E74)</f>
        <v>31439</v>
      </c>
      <c r="F75" s="24">
        <f>SUM(F2:F74)</f>
        <v>5356</v>
      </c>
      <c r="G75" s="24">
        <f>SUM(G2:G74)</f>
        <v>36795</v>
      </c>
      <c r="H75" s="24">
        <f>SUM(H2:H74)</f>
        <v>40474.499999999978</v>
      </c>
      <c r="I75" s="25"/>
      <c r="J75" s="26">
        <f>SUM(J2:J74)</f>
        <v>198693000</v>
      </c>
      <c r="K75" s="26">
        <f>SUM(K2:K74)</f>
        <v>188758350</v>
      </c>
      <c r="L75" s="26">
        <f>SUM(L2:L74)</f>
        <v>158954400</v>
      </c>
      <c r="M75" s="12"/>
    </row>
    <row r="76" spans="1:13" x14ac:dyDescent="0.3">
      <c r="H76" s="34">
        <f>H75*2300</f>
        <v>93091349.999999955</v>
      </c>
      <c r="J76" s="30"/>
    </row>
    <row r="77" spans="1:13" x14ac:dyDescent="0.3">
      <c r="G77" s="53"/>
      <c r="H77" s="53"/>
      <c r="J77" s="30"/>
    </row>
    <row r="78" spans="1:13" x14ac:dyDescent="0.3">
      <c r="F78" s="40" t="s">
        <v>14</v>
      </c>
      <c r="G78" s="40" t="s">
        <v>30</v>
      </c>
      <c r="H78" s="35" t="s">
        <v>15</v>
      </c>
      <c r="I78" s="35" t="s">
        <v>31</v>
      </c>
      <c r="J78" s="35"/>
    </row>
    <row r="79" spans="1:13" x14ac:dyDescent="0.3">
      <c r="E79" s="47" t="s">
        <v>16</v>
      </c>
      <c r="F79" s="18">
        <v>36.69</v>
      </c>
      <c r="G79" s="42">
        <f>F79*10.764</f>
        <v>394.93115999999998</v>
      </c>
      <c r="H79" s="17">
        <v>9.02</v>
      </c>
      <c r="I79" s="43">
        <f>H79*10.764</f>
        <v>97.091279999999983</v>
      </c>
      <c r="K79" s="18" t="s">
        <v>28</v>
      </c>
    </row>
    <row r="80" spans="1:13" x14ac:dyDescent="0.3">
      <c r="E80" s="47" t="s">
        <v>17</v>
      </c>
      <c r="F80" s="18">
        <v>52.69</v>
      </c>
      <c r="G80" s="42">
        <f t="shared" ref="G80:G89" si="13">F80*10.764</f>
        <v>567.15515999999991</v>
      </c>
      <c r="H80" s="17">
        <v>11.22</v>
      </c>
      <c r="I80" s="43">
        <f t="shared" ref="I80:I89" si="14">H80*10.764</f>
        <v>120.77208</v>
      </c>
      <c r="K80" s="18" t="s">
        <v>27</v>
      </c>
    </row>
    <row r="81" spans="5:14" x14ac:dyDescent="0.3">
      <c r="E81" s="47" t="s">
        <v>18</v>
      </c>
      <c r="F81" s="18">
        <v>36.14</v>
      </c>
      <c r="G81" s="42">
        <f t="shared" si="13"/>
        <v>389.01095999999995</v>
      </c>
      <c r="H81" s="17"/>
      <c r="I81" s="43"/>
      <c r="K81" s="18" t="s">
        <v>27</v>
      </c>
      <c r="L81" s="35"/>
      <c r="M81" s="36"/>
    </row>
    <row r="82" spans="5:14" x14ac:dyDescent="0.3">
      <c r="E82" s="47" t="s">
        <v>19</v>
      </c>
      <c r="F82" s="18">
        <v>52.06</v>
      </c>
      <c r="G82" s="42">
        <f t="shared" si="13"/>
        <v>560.37383999999997</v>
      </c>
      <c r="H82" s="17">
        <v>10.35</v>
      </c>
      <c r="I82" s="43">
        <f t="shared" si="14"/>
        <v>111.4074</v>
      </c>
      <c r="K82" s="18" t="s">
        <v>28</v>
      </c>
      <c r="L82" s="36"/>
      <c r="M82" s="38"/>
      <c r="N82" s="2"/>
    </row>
    <row r="83" spans="5:14" x14ac:dyDescent="0.3">
      <c r="E83" s="47" t="s">
        <v>20</v>
      </c>
      <c r="F83" s="18">
        <v>38.92</v>
      </c>
      <c r="G83" s="42">
        <f t="shared" si="13"/>
        <v>418.93488000000002</v>
      </c>
      <c r="H83" s="17">
        <v>8.1</v>
      </c>
      <c r="I83" s="43">
        <f t="shared" si="14"/>
        <v>87.188399999999987</v>
      </c>
      <c r="K83" s="18" t="s">
        <v>28</v>
      </c>
      <c r="L83" s="1"/>
      <c r="M83" s="1"/>
    </row>
    <row r="84" spans="5:14" x14ac:dyDescent="0.3">
      <c r="E84" s="47" t="s">
        <v>21</v>
      </c>
      <c r="F84" s="18">
        <v>38.92</v>
      </c>
      <c r="G84" s="42">
        <f t="shared" si="13"/>
        <v>418.93488000000002</v>
      </c>
      <c r="H84" s="17">
        <v>8.1</v>
      </c>
      <c r="I84" s="43">
        <f t="shared" si="14"/>
        <v>87.188399999999987</v>
      </c>
      <c r="K84" s="18" t="s">
        <v>28</v>
      </c>
      <c r="L84" s="1"/>
      <c r="M84" s="1"/>
    </row>
    <row r="85" spans="5:14" x14ac:dyDescent="0.3">
      <c r="E85" s="47" t="s">
        <v>22</v>
      </c>
      <c r="F85" s="18">
        <v>39.39</v>
      </c>
      <c r="G85" s="42">
        <f t="shared" si="13"/>
        <v>423.99395999999996</v>
      </c>
      <c r="H85" s="17">
        <v>10.17</v>
      </c>
      <c r="I85" s="43">
        <f t="shared" si="14"/>
        <v>109.46987999999999</v>
      </c>
      <c r="K85" s="18" t="s">
        <v>28</v>
      </c>
      <c r="L85" s="35"/>
      <c r="M85" s="36"/>
    </row>
    <row r="86" spans="5:14" x14ac:dyDescent="0.3">
      <c r="E86" s="47" t="s">
        <v>23</v>
      </c>
      <c r="F86" s="18">
        <v>38.200000000000003</v>
      </c>
      <c r="G86" s="42">
        <f t="shared" si="13"/>
        <v>411.1848</v>
      </c>
      <c r="H86" s="17"/>
      <c r="I86" s="43"/>
      <c r="K86" s="18" t="s">
        <v>28</v>
      </c>
      <c r="L86" s="36"/>
      <c r="M86" s="38"/>
      <c r="N86" s="2"/>
    </row>
    <row r="87" spans="5:14" x14ac:dyDescent="0.3">
      <c r="E87" s="47" t="s">
        <v>24</v>
      </c>
      <c r="F87" s="18">
        <v>32.340000000000003</v>
      </c>
      <c r="G87" s="42">
        <f t="shared" si="13"/>
        <v>348.10776000000004</v>
      </c>
      <c r="H87" s="17"/>
      <c r="I87" s="43"/>
      <c r="K87" s="18" t="s">
        <v>29</v>
      </c>
      <c r="L87" s="1"/>
      <c r="M87" s="1"/>
    </row>
    <row r="88" spans="5:14" x14ac:dyDescent="0.3">
      <c r="E88" s="47" t="s">
        <v>25</v>
      </c>
      <c r="F88" s="18">
        <v>34.08</v>
      </c>
      <c r="G88" s="42">
        <f t="shared" si="13"/>
        <v>366.83711999999997</v>
      </c>
      <c r="H88" s="17">
        <v>10.17</v>
      </c>
      <c r="I88" s="43">
        <f t="shared" si="14"/>
        <v>109.46987999999999</v>
      </c>
      <c r="K88" s="18" t="s">
        <v>28</v>
      </c>
      <c r="L88" s="1"/>
      <c r="M88" s="1"/>
    </row>
    <row r="89" spans="5:14" x14ac:dyDescent="0.3">
      <c r="E89" s="47" t="s">
        <v>26</v>
      </c>
      <c r="F89" s="18">
        <v>39.979999999999997</v>
      </c>
      <c r="G89" s="42">
        <f t="shared" si="13"/>
        <v>430.34471999999994</v>
      </c>
      <c r="H89" s="17">
        <v>8.89</v>
      </c>
      <c r="I89" s="43">
        <f t="shared" si="14"/>
        <v>95.691959999999995</v>
      </c>
      <c r="K89" s="18" t="s">
        <v>28</v>
      </c>
      <c r="L89" s="1"/>
      <c r="M89" s="1"/>
    </row>
    <row r="91" spans="5:14" x14ac:dyDescent="0.3">
      <c r="G91" s="18"/>
      <c r="H91" s="31"/>
      <c r="I91" s="31"/>
      <c r="J91" s="31"/>
    </row>
    <row r="94" spans="5:14" x14ac:dyDescent="0.3">
      <c r="L94" s="31"/>
    </row>
    <row r="95" spans="5:14" x14ac:dyDescent="0.3">
      <c r="E95" s="48"/>
      <c r="F95" s="40"/>
      <c r="G95" s="40" t="s">
        <v>14</v>
      </c>
      <c r="H95" s="40" t="s">
        <v>30</v>
      </c>
      <c r="I95" s="35" t="s">
        <v>15</v>
      </c>
      <c r="J95" s="35" t="s">
        <v>31</v>
      </c>
      <c r="K95" s="35" t="s">
        <v>31</v>
      </c>
    </row>
    <row r="96" spans="5:14" x14ac:dyDescent="0.3">
      <c r="E96" s="49" t="s">
        <v>27</v>
      </c>
      <c r="F96" s="35">
        <v>101</v>
      </c>
      <c r="G96" s="36">
        <v>52.57</v>
      </c>
      <c r="H96" s="38">
        <f>G96*10.764</f>
        <v>565.86347999999998</v>
      </c>
      <c r="I96" s="36">
        <v>11.35</v>
      </c>
      <c r="J96" s="38">
        <f>I96*10.764</f>
        <v>122.17139999999999</v>
      </c>
      <c r="K96" s="37">
        <f>H96+J96</f>
        <v>688.03487999999993</v>
      </c>
    </row>
    <row r="97" spans="5:12" x14ac:dyDescent="0.3">
      <c r="E97" s="49" t="s">
        <v>28</v>
      </c>
      <c r="F97" s="35">
        <v>102</v>
      </c>
      <c r="G97" s="36">
        <v>36.14</v>
      </c>
      <c r="H97" s="38">
        <f t="shared" ref="H97:H102" si="15">G97*10.764</f>
        <v>389.01095999999995</v>
      </c>
      <c r="I97" s="35"/>
      <c r="J97" s="38"/>
      <c r="K97" s="37"/>
    </row>
    <row r="98" spans="5:12" x14ac:dyDescent="0.3">
      <c r="E98" s="49" t="s">
        <v>27</v>
      </c>
      <c r="F98" s="35">
        <v>103</v>
      </c>
      <c r="G98" s="35">
        <v>52.06</v>
      </c>
      <c r="H98" s="38">
        <f t="shared" si="15"/>
        <v>560.37383999999997</v>
      </c>
      <c r="I98" s="40">
        <v>10.43</v>
      </c>
      <c r="J98" s="38">
        <f t="shared" ref="J98:J102" si="16">I98*10.764</f>
        <v>112.26852</v>
      </c>
      <c r="K98" s="37">
        <f t="shared" ref="K98:K102" si="17">H98+J98</f>
        <v>672.64235999999994</v>
      </c>
    </row>
    <row r="99" spans="5:12" x14ac:dyDescent="0.3">
      <c r="E99" s="49" t="s">
        <v>27</v>
      </c>
      <c r="F99" s="35">
        <v>104</v>
      </c>
      <c r="G99" s="35">
        <v>39.39</v>
      </c>
      <c r="H99" s="38">
        <f t="shared" si="15"/>
        <v>423.99395999999996</v>
      </c>
      <c r="I99" s="36">
        <v>10.26</v>
      </c>
      <c r="J99" s="38">
        <f t="shared" si="16"/>
        <v>110.43863999999999</v>
      </c>
      <c r="K99" s="37">
        <f t="shared" si="17"/>
        <v>534.43259999999998</v>
      </c>
    </row>
    <row r="100" spans="5:12" x14ac:dyDescent="0.3">
      <c r="E100" s="49" t="s">
        <v>28</v>
      </c>
      <c r="F100" s="35">
        <v>105</v>
      </c>
      <c r="G100" s="35">
        <v>38.200000000000003</v>
      </c>
      <c r="H100" s="38">
        <f t="shared" si="15"/>
        <v>411.1848</v>
      </c>
      <c r="I100" s="36"/>
      <c r="J100" s="38"/>
      <c r="K100" s="37"/>
      <c r="L100" s="39"/>
    </row>
    <row r="101" spans="5:12" x14ac:dyDescent="0.3">
      <c r="E101" s="49" t="s">
        <v>29</v>
      </c>
      <c r="F101" s="35">
        <v>106</v>
      </c>
      <c r="G101" s="35">
        <v>32.340000000000003</v>
      </c>
      <c r="H101" s="38">
        <f t="shared" si="15"/>
        <v>348.10776000000004</v>
      </c>
      <c r="I101" s="36"/>
      <c r="J101" s="38"/>
      <c r="K101" s="37"/>
    </row>
    <row r="102" spans="5:12" x14ac:dyDescent="0.3">
      <c r="E102" s="49" t="s">
        <v>28</v>
      </c>
      <c r="F102" s="37">
        <v>107</v>
      </c>
      <c r="G102" s="35">
        <v>34.08</v>
      </c>
      <c r="H102" s="38">
        <f t="shared" si="15"/>
        <v>366.83711999999997</v>
      </c>
      <c r="I102" s="37">
        <v>10.26</v>
      </c>
      <c r="J102" s="38">
        <f t="shared" si="16"/>
        <v>110.43863999999999</v>
      </c>
      <c r="K102" s="37">
        <f t="shared" si="17"/>
        <v>477.27575999999999</v>
      </c>
    </row>
  </sheetData>
  <mergeCells count="2">
    <mergeCell ref="A75:D75"/>
    <mergeCell ref="G77:H7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topLeftCell="A30" zoomScale="115" zoomScaleNormal="115" workbookViewId="0">
      <selection activeCell="I43" sqref="I43"/>
    </sheetView>
  </sheetViews>
  <sheetFormatPr defaultRowHeight="15" x14ac:dyDescent="0.25"/>
  <cols>
    <col min="5" max="6" width="9.140625" style="1"/>
    <col min="7" max="7" width="18.28515625" style="1" customWidth="1"/>
    <col min="8" max="8" width="10.85546875" style="1" customWidth="1"/>
    <col min="9" max="9" width="9.140625" style="1"/>
    <col min="10" max="10" width="14.28515625" bestFit="1" customWidth="1"/>
    <col min="12" max="12" width="13.140625" customWidth="1"/>
    <col min="14" max="15" width="14.28515625" bestFit="1" customWidth="1"/>
  </cols>
  <sheetData>
    <row r="3" spans="2:16" x14ac:dyDescent="0.25">
      <c r="C3" s="1"/>
      <c r="J3" s="1"/>
      <c r="K3" s="1"/>
      <c r="L3" s="1"/>
    </row>
    <row r="4" spans="2:16" x14ac:dyDescent="0.25">
      <c r="B4" s="17"/>
      <c r="C4" s="17"/>
      <c r="D4" s="17"/>
      <c r="E4" s="17"/>
      <c r="F4" s="17"/>
      <c r="G4" s="17"/>
      <c r="H4" s="17"/>
      <c r="I4" s="17"/>
      <c r="J4" s="6"/>
      <c r="K4" s="21"/>
      <c r="L4" s="17"/>
      <c r="M4" s="19"/>
      <c r="N4" s="20"/>
      <c r="O4" s="20">
        <f>M4+N4+J4</f>
        <v>0</v>
      </c>
      <c r="P4" s="3" t="e">
        <f>O4/G4</f>
        <v>#DIV/0!</v>
      </c>
    </row>
    <row r="5" spans="2:16" x14ac:dyDescent="0.25">
      <c r="B5" s="17"/>
      <c r="C5" s="17"/>
      <c r="D5" s="17"/>
      <c r="E5" s="17"/>
      <c r="F5" s="17"/>
      <c r="G5" s="17"/>
      <c r="H5" s="17"/>
      <c r="I5" s="17"/>
      <c r="J5" s="6"/>
      <c r="K5" s="21"/>
      <c r="L5" s="17"/>
      <c r="M5" s="19"/>
      <c r="N5" s="20"/>
      <c r="O5" s="19"/>
    </row>
    <row r="6" spans="2:16" x14ac:dyDescent="0.25">
      <c r="B6" s="17"/>
      <c r="C6" s="17"/>
      <c r="D6" s="17"/>
      <c r="E6" s="17"/>
      <c r="F6" s="17"/>
      <c r="G6" s="17"/>
      <c r="H6" s="17"/>
      <c r="I6" s="17"/>
      <c r="J6" s="6"/>
      <c r="K6" s="21"/>
      <c r="L6" s="21"/>
      <c r="M6" s="19"/>
      <c r="N6" s="19"/>
      <c r="O6" s="19"/>
    </row>
    <row r="7" spans="2:16" x14ac:dyDescent="0.25">
      <c r="B7" s="17"/>
      <c r="C7" s="17"/>
      <c r="D7" s="17"/>
      <c r="E7" s="17"/>
      <c r="F7" s="17"/>
      <c r="G7" s="17"/>
      <c r="H7" s="17"/>
      <c r="I7" s="17"/>
      <c r="J7" s="6"/>
      <c r="K7" s="21"/>
    </row>
    <row r="8" spans="2:16" x14ac:dyDescent="0.25">
      <c r="B8" s="17"/>
      <c r="C8" s="17"/>
      <c r="D8" s="17"/>
      <c r="E8" s="17"/>
      <c r="F8" s="17"/>
      <c r="G8" s="17"/>
      <c r="H8" s="17"/>
      <c r="I8" s="17"/>
      <c r="J8" s="6"/>
      <c r="K8" s="21"/>
      <c r="L8" s="17"/>
    </row>
    <row r="9" spans="2:16" x14ac:dyDescent="0.25">
      <c r="B9" s="17"/>
      <c r="C9" s="17"/>
      <c r="D9" s="17"/>
      <c r="E9" s="17"/>
      <c r="F9" s="17"/>
      <c r="G9" s="17"/>
      <c r="H9" s="17"/>
      <c r="I9" s="17"/>
      <c r="J9" s="6"/>
      <c r="K9" s="21"/>
      <c r="L9" s="21"/>
    </row>
    <row r="10" spans="2:16" x14ac:dyDescent="0.25">
      <c r="B10" s="17"/>
      <c r="D10" s="19"/>
      <c r="E10" s="19"/>
      <c r="F10" s="19"/>
      <c r="G10" s="19"/>
      <c r="H10" s="19"/>
      <c r="I10" s="17"/>
      <c r="J10" s="6"/>
      <c r="K10" s="20"/>
      <c r="L10" s="21"/>
    </row>
    <row r="11" spans="2:16" x14ac:dyDescent="0.25">
      <c r="B11" s="17"/>
      <c r="D11" s="19"/>
      <c r="E11" s="19"/>
      <c r="F11" s="19"/>
      <c r="G11" s="19"/>
      <c r="H11" s="19"/>
      <c r="I11" s="17"/>
      <c r="J11" s="6"/>
      <c r="K11" s="20"/>
      <c r="L11" s="21"/>
    </row>
    <row r="12" spans="2:16" x14ac:dyDescent="0.25">
      <c r="B12" s="17"/>
      <c r="D12" s="19"/>
      <c r="E12" s="19"/>
      <c r="F12" s="19"/>
      <c r="G12" s="19"/>
      <c r="J12" s="6"/>
      <c r="K12" s="20"/>
      <c r="L12" s="21"/>
    </row>
    <row r="13" spans="2:16" x14ac:dyDescent="0.25">
      <c r="B13" s="17"/>
      <c r="D13" s="19"/>
      <c r="E13" s="19"/>
      <c r="F13" s="19"/>
      <c r="G13" s="19"/>
      <c r="H13" s="19"/>
      <c r="I13" s="17"/>
      <c r="J13" s="6"/>
      <c r="K13" s="20"/>
      <c r="L13" s="21"/>
    </row>
    <row r="14" spans="2:16" x14ac:dyDescent="0.25">
      <c r="B14" s="18"/>
      <c r="C14" s="32"/>
      <c r="D14" s="33"/>
      <c r="E14" s="33"/>
      <c r="F14" s="33"/>
      <c r="G14" s="33"/>
      <c r="H14" s="33"/>
      <c r="I14" s="18"/>
      <c r="J14" s="30"/>
      <c r="K14" s="20"/>
      <c r="L14" s="21"/>
    </row>
    <row r="15" spans="2:16" x14ac:dyDescent="0.25">
      <c r="D15" s="19"/>
      <c r="E15" s="19"/>
      <c r="F15" s="19"/>
      <c r="G15" s="19"/>
      <c r="H15" s="19"/>
      <c r="I15" s="17"/>
      <c r="K15" s="20"/>
      <c r="L15" s="21"/>
    </row>
    <row r="16" spans="2:16" x14ac:dyDescent="0.25">
      <c r="D16" s="19"/>
      <c r="E16" s="19"/>
      <c r="F16" s="19"/>
      <c r="G16" s="19"/>
      <c r="H16" s="19"/>
      <c r="I16" s="17"/>
      <c r="K16" s="20"/>
      <c r="L16" s="21"/>
    </row>
    <row r="17" spans="4:12" x14ac:dyDescent="0.25">
      <c r="D17" s="19"/>
      <c r="E17" s="19"/>
      <c r="F17" s="19"/>
      <c r="G17" s="19"/>
      <c r="H17" s="19"/>
      <c r="I17" s="17"/>
      <c r="K17" s="20"/>
      <c r="L17" s="21"/>
    </row>
    <row r="18" spans="4:12" x14ac:dyDescent="0.25">
      <c r="D18" s="19"/>
      <c r="E18" s="19"/>
      <c r="F18" s="19"/>
      <c r="G18" s="19"/>
      <c r="H18" s="19"/>
      <c r="I18" s="17"/>
      <c r="K18" s="20"/>
      <c r="L18" s="21"/>
    </row>
    <row r="19" spans="4:12" x14ac:dyDescent="0.25">
      <c r="D19" s="2"/>
      <c r="I19" s="17"/>
      <c r="L19" s="21"/>
    </row>
    <row r="20" spans="4:12" x14ac:dyDescent="0.25">
      <c r="I20" s="17"/>
    </row>
    <row r="21" spans="4:12" x14ac:dyDescent="0.25">
      <c r="I21" s="17"/>
    </row>
    <row r="22" spans="4:12" x14ac:dyDescent="0.25">
      <c r="I22" s="17"/>
    </row>
    <row r="23" spans="4:12" x14ac:dyDescent="0.25">
      <c r="I23" s="17"/>
    </row>
    <row r="25" spans="4:12" x14ac:dyDescent="0.25">
      <c r="F25">
        <v>40000</v>
      </c>
      <c r="G25">
        <v>2073</v>
      </c>
      <c r="H25">
        <f>F25*G25</f>
        <v>82920000</v>
      </c>
    </row>
    <row r="39" spans="5:7" x14ac:dyDescent="0.25">
      <c r="E39" s="1">
        <v>11800</v>
      </c>
      <c r="F39" s="1">
        <v>1453.1</v>
      </c>
      <c r="G39" s="1">
        <f>E39*F39</f>
        <v>17146580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N9" sqref="N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9" sqref="M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1" sqref="M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7" sqref="O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Aavaas</vt:lpstr>
      <vt:lpstr>IGR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cp:lastPrinted>2013-08-31T05:30:46Z</cp:lastPrinted>
  <dcterms:created xsi:type="dcterms:W3CDTF">2013-08-30T08:57:19Z</dcterms:created>
  <dcterms:modified xsi:type="dcterms:W3CDTF">2024-09-20T08:39:36Z</dcterms:modified>
</cp:coreProperties>
</file>