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Bhayander\SANTOSH SHANTARAM KAPKAR\"/>
    </mc:Choice>
  </mc:AlternateContent>
  <xr:revisionPtr revIDLastSave="0" documentId="13_ncr:1_{2E98D5A3-F034-4C8B-A835-31D88899F705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4" i="4" l="1"/>
  <c r="Q3" i="4"/>
  <c r="Q2" i="4"/>
  <c r="G32" i="4"/>
  <c r="C20" i="23"/>
  <c r="G31" i="4"/>
  <c r="C5" i="25" l="1"/>
  <c r="C4" i="25"/>
  <c r="C3" i="25"/>
  <c r="P2" i="4"/>
  <c r="P3" i="4"/>
  <c r="B3" i="4" s="1"/>
  <c r="C3" i="4" s="1"/>
  <c r="D3" i="4" s="1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<sst xmlns="http://schemas.openxmlformats.org/spreadsheetml/2006/main" count="129" uniqueCount="87">
  <si>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</si>
  <si>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</si>
  <si>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</si>
  <si>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</si>
  <si>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</si>
  <si>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</si>
  <si>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</si>
  <si>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</si>
  <si>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</si>
  <si>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</si>
  <si>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</si>
  <si>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</si>
  <si>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</si>
  <si>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</si>
  <si>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</si>
  <si>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</si>
  <si>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</si>
  <si>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</si>
  <si>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</si>
  <si>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</si>
  <si>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</si>
  <si>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</si>
  <si>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</si>
  <si>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</si>
  <si>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</si>
  <si>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</si>
  <si>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</si>
  <si>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</si>
  <si>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</si>
  <si>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</si>
  <si>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</si>
  <si>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</si>
  <si>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</si>
  <si>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</si>
  <si>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</si>
  <si>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</si>
  <si>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</si>
  <si>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</si>
  <si>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</si>
  <si>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</si>
  <si>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</si>
  <si>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</si>
  <si>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</si>
  <si>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</si>
  <si>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</si>
  <si>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</si>
  <si>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</si>
  <si>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</si>
  <si>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</si>
  <si>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</si>
  <si>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</si>
  <si>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</si>
  <si>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</si>
  <si>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</si>
  <si>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</si>
  <si>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</si>
  <si>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</si>
  <si>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</si>
  <si>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</si>
  <si>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</si>
  <si>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</si>
  <si>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</si>
  <si>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</si>
  <si>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</si>
  <si>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</si>
  <si>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</si>
  <si>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</si>
  <si>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</si>
  <si>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</si>
  <si>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</si>
  <si>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</si>
  <si>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</si>
  <si>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</si>
  <si>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</si>
  <si>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</si>
  <si>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</si>
  <si>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</si>
  <si>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</si>
  <si>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</si>
  <si>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</si>
  <si>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</si>
  <si>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</si>
  <si>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</si>
  <si>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</si>
  <si>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29.07.2024</t>
  </si>
  <si>
    <t>IGR-27.09.23</t>
  </si>
  <si>
    <t>IGR-04.08.23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</si>
</sst>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171450</xdr:colOff>
      <xdr:row>0</xdr:row>
      <xdr:rowOff>0</xdr:rowOff>
    </xdr:from>
    <xdr:to>
      <xdr:col>22</xdr:col>
      <xdr:colOff>106120</xdr:colOff>
      <xdr:row>35</xdr:row>
      <xdr:rowOff>182011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0E7A46-620E-445D-BED8-86C5B8776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15150" y="0"/>
          <a:ext cx="9640645" cy="7421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B329FD-A9CB-40A9-A2F3-BAEB7F889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496D13-18E8-46DE-A6A4-516145C40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277455</xdr:colOff>
      <xdr:row>46</xdr:row>
      <xdr:rowOff>182223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3F91FD-4E1E-4767-A2FF-29423EFDD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11855" cy="89452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49</xdr:row>
      <xdr:rowOff>115546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3A62349-1BBF-4B60-9835-379A26D0F3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89261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J10" sqref="J1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M32" sqref="M3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5500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3000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2500</v>
      </c>
      <c r="D13" s="22"/>
    </row>
    <row r="14" spans="1:5" x14ac:dyDescent="0.25">
      <c r="A14" s="15" t="s">
        <v>15</v>
      </c>
      <c r="B14" s="18"/>
      <c r="C14" s="19">
        <f>C5</f>
        <v>3000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5500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397</v>
      </c>
      <c r="D18" s="24"/>
    </row>
    <row r="19" spans="1:5" x14ac:dyDescent="0.25">
      <c r="A19" s="15" t="s">
        <v>73</v>
      </c>
      <c r="B19" s="6"/>
      <c r="C19" s="30">
        <f>C18*C16</f>
        <v>2183500</v>
      </c>
      <c r="D19" s="72"/>
      <c r="E19" s="65"/>
    </row>
    <row r="20" spans="1:5" x14ac:dyDescent="0.25">
      <c r="A20" s="15" t="s">
        <v>24</v>
      </c>
      <c r="C20" s="31">
        <f>C19*98%</f>
        <v>2139830</v>
      </c>
      <c r="D20" s="30"/>
      <c r="E20" s="65"/>
    </row>
    <row r="21" spans="1:5" x14ac:dyDescent="0.25">
      <c r="A21" s="15" t="s">
        <v>25</v>
      </c>
      <c r="C21" s="31">
        <f>C19*80%</f>
        <v>1746800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992500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4548.958333333333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2" sqref="R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289.22868</v>
      </c>
      <c r="C2" s="4">
        <f t="shared" ref="C2:C16" si="1">B2*1.2</f>
        <v>347.07441599999999</v>
      </c>
      <c r="D2" s="4">
        <f t="shared" ref="D2:D16" si="2">C2*1.2</f>
        <v>416.48929919999995</v>
      </c>
      <c r="E2" s="5">
        <f t="shared" ref="E2:E16" si="3">R2</f>
        <v>1550000</v>
      </c>
      <c r="F2" s="73">
        <f t="shared" ref="F2:F15" si="4">ROUND((E2/B2),0)</f>
        <v>5359</v>
      </c>
      <c r="G2" s="73">
        <f t="shared" ref="G2:G15" si="5">ROUND((E2/C2),0)</f>
        <v>4466</v>
      </c>
      <c r="H2" s="73">
        <f t="shared" ref="H2:H15" si="6">ROUND((E2/D2),0)</f>
        <v>3722</v>
      </c>
      <c r="I2" s="73">
        <f t="shared" ref="I2:I15" si="7">T2</f>
        <v>0</v>
      </c>
      <c r="J2" s="73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f>26.87*10.764</f>
        <v>289.22868</v>
      </c>
      <c r="R2" s="74">
        <v>1550000</v>
      </c>
      <c r="S2" s="2" t="s">
        <v>85</v>
      </c>
    </row>
    <row r="3" spans="1:19" x14ac:dyDescent="0.25">
      <c r="A3" s="4">
        <v>2</v>
      </c>
      <c r="B3" s="4">
        <f t="shared" si="0"/>
        <v>388.5804</v>
      </c>
      <c r="C3" s="4">
        <f t="shared" si="1"/>
        <v>466.29647999999997</v>
      </c>
      <c r="D3" s="4">
        <f t="shared" si="2"/>
        <v>559.55577599999992</v>
      </c>
      <c r="E3" s="5">
        <f t="shared" si="3"/>
        <v>2100000</v>
      </c>
      <c r="F3" s="73">
        <f t="shared" si="4"/>
        <v>5404</v>
      </c>
      <c r="G3" s="73">
        <f t="shared" si="5"/>
        <v>4504</v>
      </c>
      <c r="H3" s="73">
        <f t="shared" si="6"/>
        <v>3753</v>
      </c>
      <c r="I3" s="73">
        <f t="shared" si="7"/>
        <v>0</v>
      </c>
      <c r="J3" s="73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f>36.1*10.764</f>
        <v>388.5804</v>
      </c>
      <c r="R3" s="74">
        <v>2100000</v>
      </c>
      <c r="S3" s="2" t="s">
        <v>86</v>
      </c>
    </row>
    <row r="4" spans="1:19" x14ac:dyDescent="0.25">
      <c r="A4" s="4">
        <v>3</v>
      </c>
      <c r="B4" s="4">
        <f t="shared" si="0"/>
        <v>350</v>
      </c>
      <c r="C4" s="4">
        <f t="shared" si="1"/>
        <v>420</v>
      </c>
      <c r="D4" s="4">
        <f t="shared" si="2"/>
        <v>504</v>
      </c>
      <c r="E4" s="5">
        <f t="shared" si="3"/>
        <v>2500000</v>
      </c>
      <c r="F4" s="73">
        <f t="shared" si="4"/>
        <v>7143</v>
      </c>
      <c r="G4" s="73">
        <f t="shared" si="5"/>
        <v>5952</v>
      </c>
      <c r="H4" s="73">
        <f t="shared" si="6"/>
        <v>4960</v>
      </c>
      <c r="I4" s="73">
        <f t="shared" si="7"/>
        <v>0</v>
      </c>
      <c r="J4" s="73">
        <f t="shared" si="8"/>
        <v>0</v>
      </c>
      <c r="K4" s="7"/>
      <c r="L4" s="7"/>
      <c r="M4" s="7"/>
      <c r="N4" s="7"/>
      <c r="O4" s="7">
        <v>0</v>
      </c>
      <c r="P4" s="7">
        <f t="shared" ref="P4" si="10">O4/1.2</f>
        <v>0</v>
      </c>
      <c r="Q4" s="7">
        <v>350</v>
      </c>
      <c r="R4" s="74">
        <v>2500000</v>
      </c>
      <c r="S4" s="2"/>
    </row>
    <row r="5" spans="1:19" x14ac:dyDescent="0.25">
      <c r="A5" s="4">
        <v>4</v>
      </c>
      <c r="B5" s="4">
        <f t="shared" si="0"/>
        <v>400</v>
      </c>
      <c r="C5" s="4">
        <f t="shared" si="1"/>
        <v>480</v>
      </c>
      <c r="D5" s="4">
        <f t="shared" si="2"/>
        <v>576</v>
      </c>
      <c r="E5" s="5">
        <f t="shared" si="3"/>
        <v>2500000</v>
      </c>
      <c r="F5" s="73">
        <f t="shared" si="4"/>
        <v>6250</v>
      </c>
      <c r="G5" s="73">
        <f t="shared" si="5"/>
        <v>5208</v>
      </c>
      <c r="H5" s="73">
        <f t="shared" si="6"/>
        <v>4340</v>
      </c>
      <c r="I5" s="73">
        <f t="shared" si="7"/>
        <v>0</v>
      </c>
      <c r="J5" s="73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400</v>
      </c>
      <c r="R5" s="74">
        <v>2500000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6:Q10" si="11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1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1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1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1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84</v>
      </c>
      <c r="F28" s="52" t="s">
        <v>83</v>
      </c>
      <c r="G28" s="52">
        <v>397</v>
      </c>
    </row>
    <row r="29" spans="1:19" s="10" customFormat="1" x14ac:dyDescent="0.25">
      <c r="C29" s="67" t="s">
        <v>1</v>
      </c>
      <c r="D29" s="67">
        <v>2100000</v>
      </c>
      <c r="F29" s="52" t="s">
        <v>71</v>
      </c>
      <c r="G29" s="52">
        <v>437</v>
      </c>
      <c r="H29" s="10">
        <f>G29/G28</f>
        <v>1.1007556675062973</v>
      </c>
    </row>
    <row r="30" spans="1:19" s="10" customFormat="1" x14ac:dyDescent="0.25">
      <c r="F30" s="52" t="s">
        <v>72</v>
      </c>
      <c r="G30" s="52">
        <v>5500</v>
      </c>
    </row>
    <row r="31" spans="1:19" s="10" customFormat="1" x14ac:dyDescent="0.25">
      <c r="C31" s="70"/>
      <c r="D31" s="70"/>
      <c r="F31" s="70" t="s">
        <v>73</v>
      </c>
      <c r="G31" s="70">
        <f>G28*G30</f>
        <v>2183500</v>
      </c>
      <c r="H31" s="10">
        <f>G31/D29</f>
        <v>1.0397619047619047</v>
      </c>
    </row>
    <row r="32" spans="1:19" s="10" customFormat="1" x14ac:dyDescent="0.25">
      <c r="C32" s="70"/>
      <c r="D32" s="70"/>
      <c r="F32" s="70" t="s">
        <v>24</v>
      </c>
      <c r="G32" s="70">
        <f>G31*98%</f>
        <v>2139830</v>
      </c>
    </row>
    <row r="33" spans="3:7" s="10" customFormat="1" x14ac:dyDescent="0.25">
      <c r="C33" s="70"/>
      <c r="D33" s="70"/>
      <c r="F33" s="70" t="s">
        <v>25</v>
      </c>
      <c r="G33" s="70">
        <f>G31*80%</f>
        <v>1746800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2024-09-23T05:27:32Z</dcterms:modified>
</cp:coreProperties>
</file>