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Ghatkopar (East)\Jagdish M Mehta\"/>
    </mc:Choice>
  </mc:AlternateContent>
  <xr:revisionPtr revIDLastSave="0" documentId="13_ncr:1_{803F0673-1964-4ACD-B982-6F929BDC392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9" i="23" l="1"/>
  <c r="G31" i="4" l="1"/>
  <c r="G29" i="4"/>
  <c r="D34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E19" i="23" s="1"/>
  <c r="E20" i="23" l="1"/>
  <c r="E21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<sst xmlns="http://schemas.openxmlformats.org/spreadsheetml/2006/main" count="134" uniqueCount="92">
  <si>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</si>
  <si>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</si>
  <si>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</si>
  <si>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</si>
  <si>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</si>
  <si>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</si>
  <si>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</si>
  <si>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</si>
  <si>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</si>
  <si>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</si>
  <si>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</si>
  <si>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</si>
  <si>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</si>
  <si>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</si>
  <si>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</si>
  <si>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</si>
  <si>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</si>
  <si>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</si>
  <si>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</si>
  <si>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</si>
  <si>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</si>
  <si>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</si>
  <si>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</si>
  <si>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</si>
  <si>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</si>
  <si>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</si>
  <si>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</si>
  <si>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</si>
  <si>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</si>
  <si>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</si>
  <si>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</si>
  <si>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</si>
  <si>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</si>
  <si>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</si>
  <si>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</si>
  <si>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</si>
  <si>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</si>
  <si>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</si>
  <si>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</si>
  <si>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</si>
  <si>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</si>
  <si>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</si>
  <si>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</si>
  <si>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</si>
  <si>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</si>
  <si>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</si>
  <si>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</si>
  <si>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</si>
  <si>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</si>
  <si>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</si>
  <si>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</si>
  <si>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</si>
  <si>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</si>
  <si>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</si>
  <si>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</si>
  <si>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</si>
  <si>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</si>
  <si>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</si>
  <si>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</si>
  <si>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</si>
  <si>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</si>
  <si>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</si>
  <si>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</si>
  <si>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</si>
  <si>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</si>
  <si>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</si>
  <si>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</si>
  <si>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</si>
  <si>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</si>
  <si>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</si>
  <si>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</si>
  <si>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</si>
  <si>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</si>
  <si>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</si>
  <si>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</si>
  <si>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</si>
  <si>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</si>
  <si>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</si>
  <si>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</si>
  <si>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</si>
  <si>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</si>
  <si>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</si>
  <si>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</si>
  <si>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</si>
  <si>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PREV VAL</t>
  </si>
  <si>
    <t>AREA</t>
  </si>
  <si>
    <t>RATE</t>
  </si>
  <si>
    <t>FVM</t>
  </si>
  <si>
    <t>09.05.2024</t>
  </si>
  <si>
    <t>IGR-21.10.23</t>
  </si>
  <si>
    <t>IGR-19.01.24</t>
  </si>
  <si>
    <t>IGR-11.06.24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</si>
</sst>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F2EDD5-06AC-4BD1-9FB6-DEFF0809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5DB435-E7A9-4E33-B8E6-154CC066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48CBCA-62FD-4B78-98EE-998D22D4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931FA-F335-48F5-AB64-E0151EF0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1F4A38-20A0-4E6F-863F-8738D696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298617.51299999998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328017.51299999998</v>
      </c>
      <c r="D9" s="58" t="s">
        <v>62</v>
      </c>
      <c r="E9" s="59">
        <f>C9/10.764</f>
        <v>30473.570512820512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7</v>
      </c>
      <c r="D13" s="65">
        <f>D12-C13</f>
        <v>93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32300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29600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7</v>
      </c>
      <c r="D7" s="24">
        <v>2024</v>
      </c>
    </row>
    <row r="8" spans="1:5" x14ac:dyDescent="0.25">
      <c r="A8" s="15" t="s">
        <v>18</v>
      </c>
      <c r="B8" s="23"/>
      <c r="C8" s="24">
        <f>C9-C7</f>
        <v>53</v>
      </c>
      <c r="D8" s="24">
        <v>2017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10.5</v>
      </c>
      <c r="D10" s="24"/>
    </row>
    <row r="11" spans="1:5" x14ac:dyDescent="0.25">
      <c r="A11" s="15"/>
      <c r="B11" s="25"/>
      <c r="C11" s="26">
        <f>C10%</f>
        <v>0.105</v>
      </c>
      <c r="D11" s="26"/>
    </row>
    <row r="12" spans="1:5" x14ac:dyDescent="0.25">
      <c r="A12" s="15" t="s">
        <v>21</v>
      </c>
      <c r="B12" s="18"/>
      <c r="C12" s="19">
        <f>C6*C11</f>
        <v>283.5</v>
      </c>
      <c r="D12" s="22"/>
    </row>
    <row r="13" spans="1:5" x14ac:dyDescent="0.25">
      <c r="A13" s="15" t="s">
        <v>22</v>
      </c>
      <c r="B13" s="18"/>
      <c r="C13" s="19">
        <f>C6-C12</f>
        <v>2416.5</v>
      </c>
      <c r="D13" s="22"/>
    </row>
    <row r="14" spans="1:5" x14ac:dyDescent="0.25">
      <c r="A14" s="15" t="s">
        <v>15</v>
      </c>
      <c r="B14" s="18"/>
      <c r="C14" s="19">
        <f>C5</f>
        <v>29600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32016.5</v>
      </c>
      <c r="D16" s="22">
        <v>3000</v>
      </c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1263</v>
      </c>
      <c r="D18" s="24">
        <v>1263</v>
      </c>
    </row>
    <row r="19" spans="1:5" x14ac:dyDescent="0.25">
      <c r="A19" s="15" t="s">
        <v>73</v>
      </c>
      <c r="B19" s="6"/>
      <c r="C19" s="30">
        <f>C18*C16</f>
        <v>40436839.5</v>
      </c>
      <c r="D19" s="72">
        <f>D16*D18</f>
        <v>3789000</v>
      </c>
      <c r="E19" s="65">
        <f>C19+D19</f>
        <v>44225839.5</v>
      </c>
    </row>
    <row r="20" spans="1:5" x14ac:dyDescent="0.25">
      <c r="A20" s="15" t="s">
        <v>24</v>
      </c>
      <c r="C20" s="31"/>
      <c r="D20" s="30"/>
      <c r="E20" s="65">
        <f>E19*0.9</f>
        <v>39803255.550000004</v>
      </c>
    </row>
    <row r="21" spans="1:5" x14ac:dyDescent="0.25">
      <c r="A21" s="15" t="s">
        <v>25</v>
      </c>
      <c r="C21" s="31"/>
      <c r="D21" s="31"/>
      <c r="E21" s="65">
        <f>E19*0.8</f>
        <v>35380671.600000001</v>
      </c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3410100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84243.415625000009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6" sqref="Q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1259</v>
      </c>
      <c r="C2" s="4">
        <f t="shared" ref="C2:C16" si="1">B2*1.2</f>
        <v>1510.8</v>
      </c>
      <c r="D2" s="4">
        <f t="shared" ref="D2:D16" si="2">C2*1.2</f>
        <v>1812.9599999999998</v>
      </c>
      <c r="E2" s="5">
        <f t="shared" ref="E2:E16" si="3">R2</f>
        <v>27500000</v>
      </c>
      <c r="F2" s="4">
        <f t="shared" ref="F2:F15" si="4">ROUND((E2/B2),0)</f>
        <v>21843</v>
      </c>
      <c r="G2" s="4">
        <f t="shared" ref="G2:G15" si="5">ROUND((E2/C2),0)</f>
        <v>18202</v>
      </c>
      <c r="H2" s="4">
        <f t="shared" ref="H2:H15" si="6">ROUND((E2/D2),0)</f>
        <v>15169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1259</v>
      </c>
      <c r="R2" s="2">
        <v>27500000</v>
      </c>
      <c r="S2" s="2" t="s">
        <v>89</v>
      </c>
    </row>
    <row r="3" spans="1:19" x14ac:dyDescent="0.25">
      <c r="A3" s="4">
        <v>2</v>
      </c>
      <c r="B3" s="4">
        <f t="shared" si="0"/>
        <v>1259</v>
      </c>
      <c r="C3" s="4">
        <f t="shared" si="1"/>
        <v>1510.8</v>
      </c>
      <c r="D3" s="4">
        <f t="shared" si="2"/>
        <v>1812.9599999999998</v>
      </c>
      <c r="E3" s="5">
        <f t="shared" si="3"/>
        <v>23100000</v>
      </c>
      <c r="F3" s="4">
        <f t="shared" si="4"/>
        <v>18348</v>
      </c>
      <c r="G3" s="4">
        <f t="shared" si="5"/>
        <v>15290</v>
      </c>
      <c r="H3" s="4">
        <f t="shared" si="6"/>
        <v>12742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1259</v>
      </c>
      <c r="R3" s="2">
        <v>23100000</v>
      </c>
      <c r="S3" s="2" t="s">
        <v>90</v>
      </c>
    </row>
    <row r="4" spans="1:19" x14ac:dyDescent="0.25">
      <c r="A4" s="4">
        <v>3</v>
      </c>
      <c r="B4" s="4">
        <f t="shared" si="0"/>
        <v>1093</v>
      </c>
      <c r="C4" s="4">
        <f t="shared" si="1"/>
        <v>1311.6</v>
      </c>
      <c r="D4" s="4">
        <f t="shared" si="2"/>
        <v>1573.9199999999998</v>
      </c>
      <c r="E4" s="5">
        <f t="shared" si="3"/>
        <v>35000000</v>
      </c>
      <c r="F4" s="73">
        <f t="shared" si="4"/>
        <v>32022</v>
      </c>
      <c r="G4" s="73">
        <f t="shared" si="5"/>
        <v>26685</v>
      </c>
      <c r="H4" s="73">
        <f t="shared" si="6"/>
        <v>22237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1093</v>
      </c>
      <c r="R4" s="74">
        <v>35000000</v>
      </c>
      <c r="S4" s="74" t="s">
        <v>91</v>
      </c>
    </row>
    <row r="5" spans="1:19" x14ac:dyDescent="0.25">
      <c r="A5" s="4">
        <v>4</v>
      </c>
      <c r="B5" s="4">
        <f t="shared" si="0"/>
        <v>1150</v>
      </c>
      <c r="C5" s="4">
        <f t="shared" si="1"/>
        <v>1380</v>
      </c>
      <c r="D5" s="4">
        <f t="shared" si="2"/>
        <v>1656</v>
      </c>
      <c r="E5" s="5">
        <f t="shared" si="3"/>
        <v>36000000</v>
      </c>
      <c r="F5" s="73">
        <f t="shared" si="4"/>
        <v>31304</v>
      </c>
      <c r="G5" s="73">
        <f t="shared" si="5"/>
        <v>26087</v>
      </c>
      <c r="H5" s="73">
        <f t="shared" si="6"/>
        <v>21739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1150</v>
      </c>
      <c r="R5" s="74">
        <v>36000000</v>
      </c>
      <c r="S5" s="2"/>
    </row>
    <row r="6" spans="1:19" x14ac:dyDescent="0.25">
      <c r="A6" s="4">
        <v>5</v>
      </c>
      <c r="B6" s="4">
        <f t="shared" si="0"/>
        <v>1160</v>
      </c>
      <c r="C6" s="4">
        <f t="shared" si="1"/>
        <v>1392</v>
      </c>
      <c r="D6" s="4">
        <f t="shared" si="2"/>
        <v>1670.3999999999999</v>
      </c>
      <c r="E6" s="5">
        <f t="shared" si="3"/>
        <v>42500000</v>
      </c>
      <c r="F6" s="73">
        <f t="shared" si="4"/>
        <v>36638</v>
      </c>
      <c r="G6" s="73">
        <f t="shared" si="5"/>
        <v>30532</v>
      </c>
      <c r="H6" s="73">
        <f t="shared" si="6"/>
        <v>25443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1160</v>
      </c>
      <c r="R6" s="74">
        <v>42500000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88</v>
      </c>
      <c r="F28" s="52" t="s">
        <v>83</v>
      </c>
      <c r="G28" s="52">
        <v>1263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f>140.9*10.764</f>
        <v>1516.6476</v>
      </c>
      <c r="H29" s="10">
        <f>G29/G28</f>
        <v>1.2008294536817101</v>
      </c>
    </row>
    <row r="30" spans="1:19" s="10" customFormat="1" x14ac:dyDescent="0.25">
      <c r="F30" s="52" t="s">
        <v>72</v>
      </c>
      <c r="G30" s="52">
        <v>32000</v>
      </c>
    </row>
    <row r="31" spans="1:19" s="10" customFormat="1" x14ac:dyDescent="0.25">
      <c r="C31" s="70" t="s">
        <v>84</v>
      </c>
      <c r="D31" s="70"/>
      <c r="F31" s="70" t="s">
        <v>73</v>
      </c>
      <c r="G31" s="70">
        <f>G28*G30</f>
        <v>40416000</v>
      </c>
      <c r="H31" s="10" t="e">
        <f>G31/D29</f>
        <v>#DIV/0!</v>
      </c>
    </row>
    <row r="32" spans="1:19" s="10" customFormat="1" x14ac:dyDescent="0.25">
      <c r="C32" s="70" t="s">
        <v>85</v>
      </c>
      <c r="D32" s="70">
        <v>1516.65</v>
      </c>
      <c r="F32" s="70" t="s">
        <v>24</v>
      </c>
      <c r="G32" s="70">
        <f>G31*90%</f>
        <v>36374400</v>
      </c>
    </row>
    <row r="33" spans="3:7" s="10" customFormat="1" x14ac:dyDescent="0.25">
      <c r="C33" s="70" t="s">
        <v>86</v>
      </c>
      <c r="D33" s="70">
        <v>33000</v>
      </c>
      <c r="F33" s="70" t="s">
        <v>25</v>
      </c>
      <c r="G33" s="70">
        <f>G31*80%</f>
        <v>32332800</v>
      </c>
    </row>
    <row r="34" spans="3:7" s="10" customFormat="1" x14ac:dyDescent="0.25">
      <c r="C34" s="70" t="s">
        <v>87</v>
      </c>
      <c r="D34" s="70">
        <f>D33*D32</f>
        <v>50049450</v>
      </c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Q13" sqref="Q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2024-10-01T11:02:24Z</dcterms:modified>
</cp:coreProperties>
</file>