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MAniyar Shaik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IGR" sheetId="39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38" l="1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Q3" i="4"/>
  <c r="B3" i="4" s="1"/>
  <c r="J3" i="4"/>
  <c r="I3" i="4"/>
  <c r="E3" i="4"/>
  <c r="A3" i="4"/>
  <c r="B2" i="4"/>
  <c r="P2" i="4"/>
  <c r="J2" i="4"/>
  <c r="I2" i="4"/>
  <c r="E2" i="4"/>
  <c r="A2" i="4"/>
  <c r="K26" i="38"/>
  <c r="D17" i="25"/>
  <c r="K21" i="38"/>
  <c r="K27" i="38"/>
  <c r="K28" i="38" s="1"/>
  <c r="F2" i="4" l="1"/>
  <c r="C2" i="4"/>
  <c r="F4" i="4"/>
  <c r="C4" i="4"/>
  <c r="F6" i="4"/>
  <c r="C6" i="4"/>
  <c r="F8" i="4"/>
  <c r="C8" i="4"/>
  <c r="F10" i="4"/>
  <c r="C10" i="4"/>
  <c r="F12" i="4"/>
  <c r="C12" i="4"/>
  <c r="F14" i="4"/>
  <c r="C14" i="4"/>
  <c r="F16" i="4"/>
  <c r="C16" i="4"/>
  <c r="F3" i="4"/>
  <c r="C3" i="4"/>
  <c r="F5" i="4"/>
  <c r="C5" i="4"/>
  <c r="F7" i="4"/>
  <c r="C7" i="4"/>
  <c r="F9" i="4"/>
  <c r="C9" i="4"/>
  <c r="F11" i="4"/>
  <c r="C11" i="4"/>
  <c r="F13" i="4"/>
  <c r="C13" i="4"/>
  <c r="F15" i="4"/>
  <c r="C15" i="4"/>
  <c r="F17" i="4"/>
  <c r="C17" i="4"/>
  <c r="G15" i="4" l="1"/>
  <c r="D15" i="4"/>
  <c r="H15" i="4" s="1"/>
  <c r="G11" i="4"/>
  <c r="D11" i="4"/>
  <c r="H11" i="4" s="1"/>
  <c r="G7" i="4"/>
  <c r="D7" i="4"/>
  <c r="H7" i="4" s="1"/>
  <c r="G3" i="4"/>
  <c r="D3" i="4"/>
  <c r="H3" i="4" s="1"/>
  <c r="G14" i="4"/>
  <c r="D14" i="4"/>
  <c r="H14" i="4" s="1"/>
  <c r="G10" i="4"/>
  <c r="D10" i="4"/>
  <c r="H10" i="4" s="1"/>
  <c r="G6" i="4"/>
  <c r="D6" i="4"/>
  <c r="H6" i="4" s="1"/>
  <c r="G2" i="4"/>
  <c r="D2" i="4"/>
  <c r="H2" i="4" s="1"/>
  <c r="G17" i="4"/>
  <c r="D17" i="4"/>
  <c r="H17" i="4" s="1"/>
  <c r="G13" i="4"/>
  <c r="D13" i="4"/>
  <c r="H13" i="4" s="1"/>
  <c r="G9" i="4"/>
  <c r="D9" i="4"/>
  <c r="H9" i="4" s="1"/>
  <c r="G5" i="4"/>
  <c r="D5" i="4"/>
  <c r="H5" i="4" s="1"/>
  <c r="G16" i="4"/>
  <c r="D16" i="4"/>
  <c r="H16" i="4" s="1"/>
  <c r="G12" i="4"/>
  <c r="D12" i="4"/>
  <c r="H12" i="4" s="1"/>
  <c r="G8" i="4"/>
  <c r="D8" i="4"/>
  <c r="H8" i="4" s="1"/>
  <c r="G4" i="4"/>
  <c r="D4" i="4"/>
  <c r="H4" i="4" s="1"/>
  <c r="K20" i="38"/>
  <c r="K22" i="38"/>
  <c r="K19" i="38"/>
  <c r="K23" i="38" s="1"/>
  <c r="M29" i="38" s="1"/>
  <c r="K12" i="38"/>
  <c r="K6" i="38"/>
  <c r="K7" i="38"/>
  <c r="K8" i="38"/>
  <c r="K9" i="38"/>
  <c r="K10" i="38"/>
  <c r="K5" i="38"/>
  <c r="K11" i="38" s="1"/>
  <c r="K13" i="38" s="1"/>
  <c r="P18" i="4"/>
  <c r="Q18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 l="1"/>
  <c r="H18" i="4" s="1"/>
</calcChain>
</file>

<file path=xl/sharedStrings.xml><?xml version="1.0" encoding="utf-8"?>
<sst xmlns="http://schemas.openxmlformats.org/spreadsheetml/2006/main" count="145" uniqueCount="107">
  <si>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</si>
  <si>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</si>
  <si>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</si>
  <si>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</si>
  <si>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</si>
  <si>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</si>
  <si>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</si>
  <si>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</si>
  <si>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</si>
  <si>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</si>
  <si>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</si>
  <si>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</si>
  <si>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</si>
  <si>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</si>
  <si>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</si>
  <si>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</si>
  <si>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</si>
  <si>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</si>
  <si>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</si>
  <si>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</si>
  <si>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</si>
  <si>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</si>
  <si>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</si>
  <si>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</si>
  <si>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</si>
  <si>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</si>
  <si>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</si>
  <si>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</si>
  <si>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</si>
  <si>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</si>
  <si>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</si>
  <si>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</si>
  <si>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</si>
  <si>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</si>
  <si>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</si>
  <si>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</si>
  <si>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</si>
  <si>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</si>
  <si>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</si>
  <si>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</si>
  <si>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</si>
  <si>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</si>
  <si>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</si>
  <si>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</si>
  <si>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</si>
  <si>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</si>
  <si>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</si>
  <si>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</si>
  <si>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</si>
  <si>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</si>
  <si>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</si>
  <si>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</si>
  <si>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</si>
  <si>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</si>
  <si>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</si>
  <si>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</si>
  <si>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</si>
  <si>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</si>
  <si>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</si>
  <si>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</si>
  <si>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</si>
  <si>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</si>
  <si>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</si>
  <si>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</si>
  <si>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</si>
  <si>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</si>
  <si>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</si>
  <si>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</si>
  <si>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</si>
  <si>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</si>
  <si>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</si>
  <si>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</si>
  <si>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</si>
  <si>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</si>
  <si>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</si>
  <si>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</si>
  <si>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</si>
  <si>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</si>
  <si>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</si>
  <si>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</si>
  <si>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</si>
  <si>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</si>
  <si>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</si>
  <si>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</si>
  <si>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</si>
  <si>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</si>
  <si>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</si>
  <si>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</si>
  <si>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</si>
  <si>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</si>
  <si>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</si>
  <si>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</si>
  <si>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</si>
  <si>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</si>
  <si>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</si>
  <si>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</si>
  <si>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</si>
  <si>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</si>
  <si>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</si>
  <si>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</si>
  <si>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Second Floor</t>
  </si>
  <si>
    <t>Hall</t>
  </si>
  <si>
    <t>Kitchen</t>
  </si>
  <si>
    <t>Bed</t>
  </si>
  <si>
    <t>rate on CA</t>
  </si>
  <si>
    <t>Bath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</si>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</sst>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38100</xdr:rowOff>
    </xdr:from>
    <xdr:to>
      <xdr:col>9</xdr:col>
      <xdr:colOff>476250</xdr:colOff>
      <xdr:row>20</xdr:row>
      <xdr:rowOff>76200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28600"/>
          <a:ext cx="57245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76200</xdr:rowOff>
    </xdr:from>
    <xdr:to>
      <xdr:col>9</xdr:col>
      <xdr:colOff>552450</xdr:colOff>
      <xdr:row>22</xdr:row>
      <xdr:rowOff>114300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266700"/>
          <a:ext cx="5724525" cy="4038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12</xdr:col>
      <xdr:colOff>247650</xdr:colOff>
      <xdr:row>25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5715000" cy="4886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F15" sqref="F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38435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36400</v>
      </c>
      <c r="D5" s="56" t="s">
        <v>61</v>
      </c>
      <c r="E5" s="57">
        <f>ROUND(C5/10.764,0)</f>
        <v>3382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36400</v>
      </c>
      <c r="D10" s="56" t="s">
        <v>61</v>
      </c>
      <c r="E10" s="57">
        <f>ROUND(C10/10.764,0)</f>
        <v>3382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643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2174626</v>
      </c>
      <c r="D17" s="71">
        <f>C16*2000</f>
        <v>1286000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104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536</v>
      </c>
      <c r="D18" s="72"/>
      <c r="E18" s="73"/>
      <c r="F18" s="74"/>
      <c r="G18" s="74"/>
    </row>
    <row r="19" spans="1:7">
      <c r="A19" s="15"/>
      <c r="B19" s="6"/>
      <c r="C19" s="29">
        <f>C18*C16</f>
        <v>2894400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2199744</v>
      </c>
      <c r="C20" s="30">
        <f>C19*95%</f>
        <v>2749680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2315520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1072000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6030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opLeftCell="A16" workbookViewId="0">
      <selection activeCell="N24" sqref="N24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3">
      <c r="J17" s="119" t="s">
        <v>106</v>
      </c>
      <c r="K17" s="119"/>
      <c r="L17" s="119"/>
    </row>
    <row r="19" spans="5:13">
      <c r="H19" s="71" t="s">
        <v>101</v>
      </c>
      <c r="I19" s="71">
        <v>15.4</v>
      </c>
      <c r="J19" s="71">
        <v>10</v>
      </c>
      <c r="K19" s="71">
        <f>I19*J19</f>
        <v>154</v>
      </c>
    </row>
    <row r="20" spans="5:13">
      <c r="H20" s="71" t="s">
        <v>102</v>
      </c>
      <c r="I20" s="71">
        <v>8.6</v>
      </c>
      <c r="J20" s="71">
        <v>13</v>
      </c>
      <c r="K20" s="71">
        <f t="shared" ref="K20" si="1">I20*J20</f>
        <v>111.8</v>
      </c>
    </row>
    <row r="21" spans="5:13">
      <c r="E21" s="71" t="s">
        <v>100</v>
      </c>
      <c r="F21" s="71"/>
      <c r="H21" s="71" t="s">
        <v>103</v>
      </c>
      <c r="I21" s="71">
        <v>10</v>
      </c>
      <c r="J21" s="71">
        <v>10</v>
      </c>
      <c r="K21" s="71">
        <f>I21*J21</f>
        <v>100</v>
      </c>
    </row>
    <row r="22" spans="5:13">
      <c r="H22" s="71" t="s">
        <v>103</v>
      </c>
      <c r="I22" s="71">
        <v>10.6</v>
      </c>
      <c r="J22" s="71">
        <v>10.6</v>
      </c>
      <c r="K22" s="71">
        <f>I22*J22</f>
        <v>112.36</v>
      </c>
    </row>
    <row r="23" spans="5:13">
      <c r="K23">
        <f>SUM(K19:K22)</f>
        <v>478.16</v>
      </c>
    </row>
    <row r="24" spans="5:13">
      <c r="H24" s="71"/>
      <c r="I24" s="71"/>
      <c r="J24" s="71"/>
      <c r="K24" s="71"/>
    </row>
    <row r="25" spans="5:13">
      <c r="H25" s="71" t="s">
        <v>105</v>
      </c>
      <c r="I25" s="71">
        <v>3.6</v>
      </c>
      <c r="J25" s="71">
        <v>3.6</v>
      </c>
      <c r="K25" s="71">
        <f>J25*I25</f>
        <v>12.96</v>
      </c>
    </row>
    <row r="26" spans="5:13">
      <c r="H26" s="71" t="s">
        <v>105</v>
      </c>
      <c r="I26" s="71">
        <v>3.6</v>
      </c>
      <c r="J26" s="71">
        <v>3.6</v>
      </c>
      <c r="K26" s="71">
        <f>I26*J26</f>
        <v>12.96</v>
      </c>
    </row>
    <row r="27" spans="5:13">
      <c r="H27" s="71" t="s">
        <v>74</v>
      </c>
      <c r="I27" s="71">
        <v>3</v>
      </c>
      <c r="J27" s="71">
        <v>10</v>
      </c>
      <c r="K27" s="71">
        <f>I27*J27</f>
        <v>30</v>
      </c>
    </row>
    <row r="28" spans="5:13">
      <c r="H28" s="71"/>
      <c r="I28" s="71"/>
      <c r="J28" s="71"/>
      <c r="K28" s="71">
        <f>SUM(K25:K27)</f>
        <v>55.92</v>
      </c>
    </row>
    <row r="29" spans="5:13">
      <c r="I29" s="71"/>
      <c r="J29" s="71"/>
      <c r="K29" s="71"/>
      <c r="M29" s="6">
        <f>K23+K28</f>
        <v>534.08000000000004</v>
      </c>
    </row>
  </sheetData>
  <mergeCells count="1">
    <mergeCell ref="J17:L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V9" sqref="V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920</v>
      </c>
      <c r="C2" s="4">
        <f t="shared" ref="C2:C17" si="2">B2*1.2</f>
        <v>1104</v>
      </c>
      <c r="D2" s="4">
        <f t="shared" ref="D2:D17" si="3">C2*1.2</f>
        <v>1324.8</v>
      </c>
      <c r="E2" s="5">
        <f t="shared" ref="E2:E17" si="4">R2</f>
        <v>5000000</v>
      </c>
      <c r="F2" s="4">
        <f t="shared" ref="F2:F17" si="5">ROUND((E2/B2),0)</f>
        <v>5435</v>
      </c>
      <c r="G2" s="4">
        <f t="shared" ref="G2:G17" si="6">ROUND((E2/C2),0)</f>
        <v>4529</v>
      </c>
      <c r="H2" s="4">
        <f t="shared" ref="H2:H17" si="7">ROUND((E2/D2),0)</f>
        <v>3774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8" si="10">O2/1.2</f>
        <v>0</v>
      </c>
      <c r="Q2" s="71">
        <v>920</v>
      </c>
      <c r="R2" s="2">
        <v>5000000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887.5</v>
      </c>
      <c r="C3" s="4">
        <f t="shared" si="2"/>
        <v>1065</v>
      </c>
      <c r="D3" s="4">
        <f t="shared" si="3"/>
        <v>1278</v>
      </c>
      <c r="E3" s="5">
        <f t="shared" si="4"/>
        <v>4700000</v>
      </c>
      <c r="F3" s="4">
        <f t="shared" si="5"/>
        <v>5296</v>
      </c>
      <c r="G3" s="4">
        <f t="shared" si="6"/>
        <v>4413</v>
      </c>
      <c r="H3" s="4">
        <f t="shared" si="7"/>
        <v>3678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1065</v>
      </c>
      <c r="Q3" s="71">
        <f t="shared" ref="Q3:Q17" si="11">P3/1.2</f>
        <v>887.5</v>
      </c>
      <c r="R3" s="2">
        <v>4700000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2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H6" sqref="H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2024-09-19T10:05:00Z</dcterms:modified>
</cp:coreProperties>
</file>