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and &amp; Building Folder\"/>
    </mc:Choice>
  </mc:AlternateContent>
  <xr:revisionPtr revIDLastSave="0" documentId="13_ncr:1_{0D41F96C-BAB8-4B1C-9564-9AF5358D633B}" xr6:coauthVersionLast="47" xr6:coauthVersionMax="47" xr10:uidLastSave="{00000000-0000-0000-0000-000000000000}"/>
  <bookViews>
    <workbookView xWindow="-120" yWindow="-120" windowWidth="29040" windowHeight="15720" xr2:uid="{8C7CA186-27C6-4B3F-810D-1789993C87C8}"/>
  </bookViews>
  <sheets>
    <sheet name="Calculation sheet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19" i="1"/>
  <c r="M9" i="1"/>
  <c r="M11" i="1"/>
  <c r="M10" i="1"/>
  <c r="L10" i="1"/>
  <c r="H19" i="1"/>
  <c r="C19" i="1"/>
  <c r="C20" i="1" s="1"/>
  <c r="C5" i="1"/>
  <c r="H5" i="1"/>
  <c r="C6" i="1" l="1"/>
  <c r="J5" i="1"/>
  <c r="K5" i="1" s="1"/>
  <c r="L5" i="1" s="1"/>
  <c r="L6" i="1" s="1"/>
  <c r="J19" i="1"/>
  <c r="K19" i="1" s="1"/>
  <c r="L19" i="1" s="1"/>
  <c r="M19" i="1"/>
  <c r="M20" i="1" s="1"/>
  <c r="M5" i="1"/>
  <c r="M6" i="1" s="1"/>
  <c r="C11" i="1" s="1"/>
  <c r="L20" i="1" l="1"/>
  <c r="L22" i="1"/>
  <c r="C10" i="1"/>
</calcChain>
</file>

<file path=xl/sharedStrings.xml><?xml version="1.0" encoding="utf-8"?>
<sst xmlns="http://schemas.openxmlformats.org/spreadsheetml/2006/main" count="46" uniqueCount="20">
  <si>
    <t>Structure Value</t>
  </si>
  <si>
    <t>Items</t>
  </si>
  <si>
    <t>Built Up Area</t>
  </si>
  <si>
    <t>Year Of Const.</t>
  </si>
  <si>
    <t>Valuation Year</t>
  </si>
  <si>
    <t>Total Life of Structure</t>
  </si>
  <si>
    <t>Full Rate</t>
  </si>
  <si>
    <t>Age Of Build.</t>
  </si>
  <si>
    <t>% of the depreciation rate to be deducted</t>
  </si>
  <si>
    <t>% Value</t>
  </si>
  <si>
    <t>Final Depreciated Rate to be considered</t>
  </si>
  <si>
    <t>Final Depreciated Value to be considered</t>
  </si>
  <si>
    <t>Insurance Value / Full Value</t>
  </si>
  <si>
    <t>in Sq. M.</t>
  </si>
  <si>
    <t>Year</t>
  </si>
  <si>
    <r>
      <t xml:space="preserve">in </t>
    </r>
    <r>
      <rPr>
        <b/>
        <sz val="10"/>
        <rFont val="Rupee Foradian"/>
        <family val="2"/>
      </rPr>
      <t>`</t>
    </r>
  </si>
  <si>
    <t>Ground</t>
  </si>
  <si>
    <t>TOTAL</t>
  </si>
  <si>
    <t>Insurance Value</t>
  </si>
  <si>
    <t>Stamp Duty Calculation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</si>
</sst>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name val="Rupee Foradian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2" fillId="0" borderId="0" xfId="1" applyFont="1"/>
    <xf numFmtId="0" fontId="4" fillId="0" borderId="0" xfId="0" applyFont="1"/>
    <xf numFmtId="0" fontId="5" fillId="0" borderId="0" xfId="0" applyFont="1"/>
    <xf numFmtId="164" fontId="5" fillId="0" borderId="1" xfId="1" applyFont="1" applyBorder="1" applyAlignment="1">
      <alignment vertical="top"/>
    </xf>
    <xf numFmtId="164" fontId="6" fillId="0" borderId="1" xfId="1" applyFont="1" applyBorder="1"/>
    <xf numFmtId="0" fontId="6" fillId="0" borderId="0" xfId="0" applyFont="1" applyAlignment="1">
      <alignment horizontal="center" wrapText="1"/>
    </xf>
    <xf numFmtId="164" fontId="6" fillId="0" borderId="0" xfId="1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 shrinkToFit="1"/>
    </xf>
    <xf numFmtId="164" fontId="8" fillId="0" borderId="1" xfId="1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vertical="top"/>
    </xf>
    <xf numFmtId="164" fontId="6" fillId="0" borderId="1" xfId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164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10" fillId="0" borderId="1" xfId="1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 wrapText="1"/>
    </xf>
    <xf numFmtId="164" fontId="11" fillId="0" borderId="0" xfId="1" applyFont="1" applyBorder="1" applyAlignment="1">
      <alignment horizontal="right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164" fontId="2" fillId="0" borderId="0" xfId="1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wrapText="1"/>
    </xf>
    <xf numFmtId="164" fontId="3" fillId="0" borderId="0" xfId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top"/>
    </xf>
    <xf numFmtId="164" fontId="5" fillId="0" borderId="1" xfId="1" applyFont="1" applyBorder="1"/>
    <xf numFmtId="4" fontId="5" fillId="0" borderId="0" xfId="0" applyNumberFormat="1" applyFont="1"/>
    <xf numFmtId="4" fontId="4" fillId="0" borderId="0" xfId="0" applyNumberFormat="1" applyFont="1"/>
    <xf numFmtId="4" fontId="12" fillId="0" borderId="0" xfId="0" applyNumberFormat="1" applyFont="1"/>
    <xf numFmtId="4" fontId="2" fillId="0" borderId="0" xfId="0" applyNumberFormat="1" applyFont="1"/>
    <xf numFmtId="0" fontId="3" fillId="0" borderId="1" xfId="0" applyFont="1" applyBorder="1" applyAlignment="1">
      <alignment wrapText="1"/>
    </xf>
    <xf numFmtId="164" fontId="2" fillId="0" borderId="0" xfId="1" applyFont="1" applyBorder="1"/>
    <xf numFmtId="2" fontId="4" fillId="0" borderId="0" xfId="0" applyNumberFormat="1" applyFont="1"/>
    <xf numFmtId="0" fontId="2" fillId="0" borderId="0" xfId="0" applyFont="1" applyAlignment="1">
      <alignment horizontal="right" vertical="top" wrapText="1"/>
    </xf>
    <xf numFmtId="164" fontId="5" fillId="0" borderId="0" xfId="1" applyFont="1"/>
    <xf numFmtId="0" fontId="1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9" fontId="2" fillId="0" borderId="0" xfId="3" applyFont="1" applyAlignment="1">
      <alignment horizontal="right" vertical="top" wrapText="1"/>
    </xf>
  </cellXfs>
  <cellStyles count="4">
    <cellStyle name="Comma" xfId="1" builtinId="3"/>
    <cellStyle name="Comma 2" xfId="2" xr:uid="{3785D02A-0AC0-4D28-8A68-6D8AE560DA32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D106-5179-47D4-BD50-C3DCEED00887}">
  <dimension ref="A1:N31"/>
  <sheetViews>
    <sheetView tabSelected="1" workbookViewId="0">
      <pane xSplit="3" ySplit="3" topLeftCell="D4" activePane="bottomRight" state="frozen"/>
      <selection pane="topRight" activeCell="E1" sqref="E1"/>
      <selection pane="bottomLeft" activeCell="A7" sqref="A7"/>
      <selection pane="bottomRight" activeCell="I5" sqref="I5"/>
    </sheetView>
  </sheetViews>
  <sheetFormatPr defaultColWidth="9.140625" defaultRowHeight="16.5" x14ac:dyDescent="0.3"/>
  <cols>
    <col min="1" max="1" width="9.140625" style="1"/>
    <col min="2" max="2" width="19.42578125" style="40" customWidth="1"/>
    <col min="3" max="3" width="16.42578125" style="3" bestFit="1" customWidth="1"/>
    <col min="4" max="5" width="15" style="1" bestFit="1" customWidth="1"/>
    <col min="6" max="6" width="9" style="4" bestFit="1" customWidth="1"/>
    <col min="7" max="7" width="9.7109375" style="4" bestFit="1" customWidth="1"/>
    <col min="8" max="8" width="6" style="4" bestFit="1" customWidth="1"/>
    <col min="9" max="9" width="13.85546875" style="1" bestFit="1" customWidth="1"/>
    <col min="10" max="10" width="9" style="4" bestFit="1" customWidth="1"/>
    <col min="11" max="11" width="14.140625" style="1" bestFit="1" customWidth="1"/>
    <col min="12" max="13" width="16" style="4" bestFit="1" customWidth="1"/>
    <col min="14" max="14" width="13.28515625" style="4" bestFit="1" customWidth="1"/>
    <col min="15" max="16384" width="9.140625" style="1"/>
  </cols>
  <sheetData>
    <row r="1" spans="1:14" x14ac:dyDescent="0.3">
      <c r="A1" s="5"/>
      <c r="B1" s="8"/>
      <c r="C1" s="9"/>
      <c r="D1" s="9"/>
      <c r="G1" s="1"/>
      <c r="I1" s="4"/>
      <c r="L1" s="1"/>
      <c r="M1" s="1"/>
      <c r="N1" s="1"/>
    </row>
    <row r="2" spans="1:14" x14ac:dyDescent="0.3">
      <c r="B2" s="2" t="s">
        <v>0</v>
      </c>
      <c r="G2" s="5"/>
      <c r="H2" s="5"/>
      <c r="I2" s="5"/>
      <c r="J2" s="5"/>
      <c r="K2" s="5"/>
      <c r="L2" s="5"/>
      <c r="M2" s="5"/>
      <c r="N2" s="5"/>
    </row>
    <row r="3" spans="1:14" s="10" customFormat="1" ht="38.25" x14ac:dyDescent="0.2">
      <c r="B3" s="11" t="s">
        <v>1</v>
      </c>
      <c r="C3" s="12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3"/>
    </row>
    <row r="4" spans="1:14" s="10" customFormat="1" ht="12.75" x14ac:dyDescent="0.2">
      <c r="B4" s="11"/>
      <c r="C4" s="12" t="s">
        <v>13</v>
      </c>
      <c r="D4" s="11" t="s">
        <v>14</v>
      </c>
      <c r="E4" s="11"/>
      <c r="F4" s="11" t="s">
        <v>14</v>
      </c>
      <c r="G4" s="11" t="s">
        <v>15</v>
      </c>
      <c r="H4" s="11"/>
      <c r="I4" s="11"/>
      <c r="J4" s="11"/>
      <c r="K4" s="11" t="s">
        <v>15</v>
      </c>
      <c r="L4" s="11" t="s">
        <v>15</v>
      </c>
      <c r="M4" s="11" t="s">
        <v>15</v>
      </c>
      <c r="N4" s="13"/>
    </row>
    <row r="5" spans="1:14" s="10" customFormat="1" x14ac:dyDescent="0.2">
      <c r="B5" s="16" t="s">
        <v>16</v>
      </c>
      <c r="C5" s="17">
        <f>59.77*124.77</f>
        <v>7457.5029000000004</v>
      </c>
      <c r="D5" s="18">
        <v>2019</v>
      </c>
      <c r="E5" s="18">
        <v>2024</v>
      </c>
      <c r="F5" s="18">
        <v>50</v>
      </c>
      <c r="G5" s="19">
        <v>11000</v>
      </c>
      <c r="H5" s="20">
        <f t="shared" ref="H5" si="0">E5-D5</f>
        <v>5</v>
      </c>
      <c r="I5" s="20">
        <f>IF(H5&gt;=5,90*H5/F5,0)</f>
        <v>9</v>
      </c>
      <c r="J5" s="6">
        <f t="shared" ref="J5" si="1">G5/100*I5</f>
        <v>990</v>
      </c>
      <c r="K5" s="6">
        <f t="shared" ref="K5" si="2">ROUND((G5-J5),0)</f>
        <v>10010</v>
      </c>
      <c r="L5" s="6">
        <f t="shared" ref="L5" si="3">ROUND((K5*C5),0)</f>
        <v>74649604</v>
      </c>
      <c r="M5" s="6">
        <f t="shared" ref="M5" si="4">ROUND((C5*G5),0)</f>
        <v>82032532</v>
      </c>
      <c r="N5" s="13"/>
    </row>
    <row r="6" spans="1:14" s="27" customFormat="1" x14ac:dyDescent="0.3">
      <c r="B6" s="22" t="s">
        <v>17</v>
      </c>
      <c r="C6" s="23">
        <f>SUM(C5:C5)</f>
        <v>7457.5029000000004</v>
      </c>
      <c r="D6" s="24"/>
      <c r="E6" s="24"/>
      <c r="F6" s="24"/>
      <c r="G6" s="25"/>
      <c r="H6" s="14"/>
      <c r="I6" s="14"/>
      <c r="J6" s="15"/>
      <c r="K6" s="15"/>
      <c r="L6" s="23">
        <f>SUM(L5:L5)</f>
        <v>74649604</v>
      </c>
      <c r="M6" s="23">
        <f>SUM(M5:M5)</f>
        <v>82032532</v>
      </c>
      <c r="N6" s="26"/>
    </row>
    <row r="7" spans="1:14" x14ac:dyDescent="0.3">
      <c r="B7" s="28"/>
      <c r="C7" s="29"/>
      <c r="D7" s="30"/>
      <c r="E7" s="31"/>
      <c r="F7" s="31"/>
      <c r="G7" s="32"/>
      <c r="H7" s="33"/>
      <c r="I7" s="33"/>
      <c r="J7" s="34"/>
      <c r="K7" s="34"/>
      <c r="L7" s="34"/>
      <c r="M7" s="34"/>
      <c r="N7" s="33"/>
    </row>
    <row r="8" spans="1:14" x14ac:dyDescent="0.3">
      <c r="B8" s="28"/>
      <c r="C8" s="35"/>
      <c r="D8" s="36"/>
      <c r="E8" s="36"/>
      <c r="F8" s="37"/>
      <c r="G8" s="37"/>
      <c r="H8" s="37"/>
      <c r="I8" s="36"/>
      <c r="J8" s="38"/>
      <c r="K8" s="39"/>
      <c r="L8" s="34"/>
      <c r="M8" s="34"/>
      <c r="N8" s="37"/>
    </row>
    <row r="9" spans="1:14" x14ac:dyDescent="0.3">
      <c r="C9" s="41"/>
      <c r="D9" s="42"/>
      <c r="E9" s="36"/>
      <c r="F9" s="37"/>
      <c r="G9" s="37"/>
      <c r="H9" s="37"/>
      <c r="I9" s="36"/>
      <c r="J9" s="38"/>
      <c r="K9" s="39">
        <v>2021</v>
      </c>
      <c r="L9" s="34">
        <v>98980130</v>
      </c>
      <c r="M9" s="34">
        <f>L9*0.9</f>
        <v>89082117</v>
      </c>
      <c r="N9" s="37">
        <v>22</v>
      </c>
    </row>
    <row r="10" spans="1:14" x14ac:dyDescent="0.3">
      <c r="B10" s="21" t="s">
        <v>0</v>
      </c>
      <c r="C10" s="45">
        <f>L6</f>
        <v>74649604</v>
      </c>
      <c r="D10" s="46"/>
      <c r="E10" s="36"/>
      <c r="F10" s="37"/>
      <c r="G10" s="37"/>
      <c r="H10" s="37"/>
      <c r="I10" s="36"/>
      <c r="J10" s="38"/>
      <c r="K10" s="39"/>
      <c r="L10" s="34">
        <f>L9/C5</f>
        <v>13272.556689183451</v>
      </c>
      <c r="M10" s="34">
        <f>M9*0.9</f>
        <v>80173905.299999997</v>
      </c>
      <c r="N10" s="37">
        <v>23</v>
      </c>
    </row>
    <row r="11" spans="1:14" x14ac:dyDescent="0.3">
      <c r="B11" s="50" t="s">
        <v>18</v>
      </c>
      <c r="C11" s="7">
        <f>ROUND((M6*0.9),0)</f>
        <v>73829279</v>
      </c>
      <c r="D11" s="51"/>
      <c r="E11" s="36"/>
      <c r="F11" s="37"/>
      <c r="G11" s="37"/>
      <c r="H11" s="37"/>
      <c r="I11" s="36"/>
      <c r="J11" s="38"/>
      <c r="K11" s="39"/>
      <c r="L11" s="34"/>
      <c r="M11" s="34">
        <f>M10*0.9</f>
        <v>72156514.769999996</v>
      </c>
      <c r="N11" s="37">
        <v>24</v>
      </c>
    </row>
    <row r="12" spans="1:14" x14ac:dyDescent="0.3">
      <c r="C12" s="54"/>
      <c r="E12" s="36"/>
      <c r="F12" s="37"/>
      <c r="G12" s="37"/>
      <c r="H12" s="37"/>
      <c r="I12" s="36"/>
      <c r="J12" s="38"/>
      <c r="K12" s="39"/>
      <c r="L12" s="34"/>
      <c r="M12" s="34"/>
      <c r="N12" s="37"/>
    </row>
    <row r="13" spans="1:14" x14ac:dyDescent="0.3">
      <c r="E13" s="36"/>
      <c r="F13" s="37"/>
      <c r="G13" s="37"/>
      <c r="H13" s="37"/>
      <c r="I13" s="36"/>
      <c r="J13" s="38"/>
      <c r="K13" s="39"/>
      <c r="L13" s="34"/>
      <c r="M13" s="34"/>
      <c r="N13" s="37"/>
    </row>
    <row r="14" spans="1:14" x14ac:dyDescent="0.3">
      <c r="E14" s="43"/>
      <c r="G14" s="44"/>
      <c r="H14" s="1"/>
      <c r="I14" s="4"/>
      <c r="J14" s="43"/>
      <c r="K14" s="4"/>
      <c r="N14" s="1"/>
    </row>
    <row r="15" spans="1:14" x14ac:dyDescent="0.3">
      <c r="E15" s="47"/>
      <c r="F15" s="47"/>
      <c r="G15" s="48"/>
      <c r="H15" s="1"/>
      <c r="I15" s="4"/>
      <c r="J15" s="49"/>
      <c r="K15" s="4"/>
      <c r="N15" s="1"/>
    </row>
    <row r="16" spans="1:14" x14ac:dyDescent="0.3">
      <c r="B16" s="56" t="s">
        <v>19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1"/>
    </row>
    <row r="17" spans="1:14" ht="38.25" x14ac:dyDescent="0.3">
      <c r="B17" s="11" t="s">
        <v>1</v>
      </c>
      <c r="C17" s="12" t="s">
        <v>2</v>
      </c>
      <c r="D17" s="11" t="s">
        <v>3</v>
      </c>
      <c r="E17" s="11" t="s">
        <v>4</v>
      </c>
      <c r="F17" s="11" t="s">
        <v>5</v>
      </c>
      <c r="G17" s="11" t="s">
        <v>6</v>
      </c>
      <c r="H17" s="11" t="s">
        <v>7</v>
      </c>
      <c r="I17" s="11" t="s">
        <v>8</v>
      </c>
      <c r="J17" s="11" t="s">
        <v>9</v>
      </c>
      <c r="K17" s="11" t="s">
        <v>10</v>
      </c>
      <c r="L17" s="11" t="s">
        <v>11</v>
      </c>
      <c r="M17" s="11" t="s">
        <v>12</v>
      </c>
      <c r="N17" s="1"/>
    </row>
    <row r="18" spans="1:14" x14ac:dyDescent="0.3">
      <c r="B18" s="11"/>
      <c r="C18" s="12" t="s">
        <v>13</v>
      </c>
      <c r="D18" s="11" t="s">
        <v>14</v>
      </c>
      <c r="E18" s="11"/>
      <c r="F18" s="11" t="s">
        <v>14</v>
      </c>
      <c r="G18" s="11" t="s">
        <v>15</v>
      </c>
      <c r="H18" s="11"/>
      <c r="I18" s="11"/>
      <c r="J18" s="11"/>
      <c r="K18" s="11" t="s">
        <v>15</v>
      </c>
      <c r="L18" s="11" t="s">
        <v>15</v>
      </c>
      <c r="M18" s="11" t="s">
        <v>15</v>
      </c>
      <c r="N18" s="1"/>
    </row>
    <row r="19" spans="1:14" x14ac:dyDescent="0.3">
      <c r="B19" s="16" t="s">
        <v>16</v>
      </c>
      <c r="C19" s="17">
        <f>59.77*124.77</f>
        <v>7457.5029000000004</v>
      </c>
      <c r="D19" s="18">
        <v>2019</v>
      </c>
      <c r="E19" s="18">
        <v>2024</v>
      </c>
      <c r="F19" s="18">
        <v>50</v>
      </c>
      <c r="G19" s="19">
        <v>12197</v>
      </c>
      <c r="H19" s="20">
        <f t="shared" ref="H19" si="5">E19-D19</f>
        <v>5</v>
      </c>
      <c r="I19" s="20">
        <f>IF(H19&gt;=5,85*H19/F19,0)</f>
        <v>8.5</v>
      </c>
      <c r="J19" s="6">
        <f t="shared" ref="J19" si="6">G19/100*I19</f>
        <v>1036.7449999999999</v>
      </c>
      <c r="K19" s="6">
        <f t="shared" ref="K19" si="7">ROUND((G19-J19),0)</f>
        <v>11160</v>
      </c>
      <c r="L19" s="6">
        <f t="shared" ref="L19" si="8">ROUND((K19*C19),0)</f>
        <v>83225732</v>
      </c>
      <c r="M19" s="6">
        <f t="shared" ref="M19" si="9">ROUND((C19*G19),0)</f>
        <v>90959163</v>
      </c>
      <c r="N19" s="1"/>
    </row>
    <row r="20" spans="1:14" x14ac:dyDescent="0.3">
      <c r="B20" s="22" t="s">
        <v>17</v>
      </c>
      <c r="C20" s="23">
        <f>SUM(C19:C19)</f>
        <v>7457.5029000000004</v>
      </c>
      <c r="D20" s="24"/>
      <c r="E20" s="24"/>
      <c r="F20" s="24"/>
      <c r="G20" s="25"/>
      <c r="H20" s="14"/>
      <c r="I20" s="14"/>
      <c r="J20" s="15"/>
      <c r="K20" s="15"/>
      <c r="L20" s="23">
        <f>SUM(L19:L19)</f>
        <v>83225732</v>
      </c>
      <c r="M20" s="23">
        <f>SUM(M19:M19)</f>
        <v>90959163</v>
      </c>
      <c r="N20" s="1"/>
    </row>
    <row r="21" spans="1:14" x14ac:dyDescent="0.3">
      <c r="E21" s="49"/>
      <c r="G21" s="52"/>
      <c r="H21" s="1"/>
      <c r="I21" s="4"/>
      <c r="J21" s="1"/>
      <c r="K21" s="4"/>
      <c r="N21" s="1"/>
    </row>
    <row r="22" spans="1:14" x14ac:dyDescent="0.3">
      <c r="E22" s="4"/>
      <c r="H22" s="1"/>
      <c r="I22" s="4"/>
      <c r="J22" s="1"/>
      <c r="K22" s="4"/>
      <c r="L22" s="57">
        <f>L19/L5</f>
        <v>1.1148851104421129</v>
      </c>
      <c r="N22" s="1"/>
    </row>
    <row r="23" spans="1:14" x14ac:dyDescent="0.3">
      <c r="M23" s="53"/>
    </row>
    <row r="24" spans="1:14" x14ac:dyDescent="0.3">
      <c r="M24" s="53"/>
    </row>
    <row r="25" spans="1:14" x14ac:dyDescent="0.3">
      <c r="K25" s="55"/>
      <c r="M25" s="53"/>
    </row>
    <row r="26" spans="1:14" s="4" customFormat="1" x14ac:dyDescent="0.3">
      <c r="A26" s="1"/>
      <c r="B26" s="40"/>
      <c r="C26" s="3"/>
      <c r="D26" s="1"/>
      <c r="E26" s="1"/>
      <c r="I26" s="1"/>
      <c r="K26" s="55"/>
      <c r="M26" s="53"/>
    </row>
    <row r="27" spans="1:14" s="4" customFormat="1" x14ac:dyDescent="0.3">
      <c r="A27" s="1"/>
      <c r="B27" s="40"/>
      <c r="C27" s="3"/>
      <c r="D27" s="1"/>
      <c r="E27" s="1"/>
      <c r="H27" s="52"/>
      <c r="I27" s="1"/>
      <c r="K27" s="55"/>
      <c r="M27" s="53"/>
    </row>
    <row r="28" spans="1:14" s="4" customFormat="1" x14ac:dyDescent="0.3">
      <c r="A28" s="1"/>
      <c r="B28" s="40"/>
      <c r="C28" s="3"/>
      <c r="D28" s="1"/>
      <c r="E28" s="1"/>
      <c r="I28" s="1"/>
      <c r="K28" s="55"/>
      <c r="M28" s="53"/>
    </row>
    <row r="29" spans="1:14" s="4" customFormat="1" x14ac:dyDescent="0.3">
      <c r="A29" s="1"/>
      <c r="B29" s="40"/>
      <c r="C29" s="3"/>
      <c r="D29" s="1"/>
      <c r="E29" s="1"/>
      <c r="I29" s="1"/>
      <c r="K29" s="55"/>
      <c r="M29" s="53"/>
    </row>
    <row r="30" spans="1:14" s="4" customFormat="1" x14ac:dyDescent="0.3">
      <c r="A30" s="1"/>
      <c r="B30" s="40"/>
      <c r="C30" s="3"/>
      <c r="D30" s="1"/>
      <c r="E30" s="1"/>
      <c r="I30" s="1"/>
      <c r="K30" s="55"/>
      <c r="M30" s="53"/>
    </row>
    <row r="31" spans="1:14" s="4" customFormat="1" x14ac:dyDescent="0.3">
      <c r="A31" s="1"/>
      <c r="B31" s="40"/>
      <c r="C31" s="3"/>
      <c r="D31" s="1"/>
      <c r="E31" s="1"/>
      <c r="I31" s="1"/>
      <c r="K31" s="55"/>
      <c r="M31" s="53"/>
    </row>
  </sheetData>
  <mergeCells count="1">
    <mergeCell ref="B16:M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2024-09-24T08:59:19Z</dcterms:created>
  <dcterms:modified xsi:type="dcterms:W3CDTF">2024-09-24T11:18:47Z</dcterms:modified>
</cp:coreProperties>
</file>