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ME - Fort\Kamlesh Rameshchandra Khokhani\"/>
    </mc:Choice>
  </mc:AlternateContent>
  <xr:revisionPtr revIDLastSave="0" documentId="13_ncr:1_{E93ADD9C-C927-4D61-A1E4-A674BDE15CA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21" i="4" l="1"/>
  <c r="U3" i="4" l="1"/>
  <c r="H21" i="4"/>
  <c r="I18" i="4"/>
  <c r="H30" i="4"/>
  <c r="I19" i="4"/>
  <c r="Q12" i="4" l="1"/>
  <c r="P12" i="4"/>
  <c r="P11" i="4"/>
  <c r="Q11" i="4" s="1"/>
  <c r="Q10" i="4"/>
  <c r="P10" i="4"/>
  <c r="P9" i="4"/>
  <c r="Q9" i="4" s="1"/>
  <c r="Q8" i="4"/>
  <c r="P8" i="4"/>
  <c r="P7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<sst xmlns="http://schemas.openxmlformats.org/spreadsheetml/2006/main" count="32" uniqueCount="29">
  <si>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</si>
  <si>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</si>
  <si>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</si>
  <si>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</si>
  <si>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</si>
  <si>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</si>
  <si>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</si>
  <si>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</si>
  <si>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</si>
  <si>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</si>
  <si>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</si>
  <si>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</si>
  <si>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</si>
  <si>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bua</t>
  </si>
  <si>
    <t>rate</t>
  </si>
  <si>
    <t>fmv</t>
  </si>
  <si>
    <t>agreement  - 09.09.21</t>
  </si>
  <si>
    <t>av</t>
  </si>
  <si>
    <t>sd</t>
  </si>
  <si>
    <t>rd</t>
  </si>
  <si>
    <t>ca</t>
  </si>
  <si>
    <t>oc - 2017</t>
  </si>
  <si>
    <t>Unit / ShopNo 15, Ground Floor, Wing - A, Simplex Khushangan , S V ROad, Village - Malad, Malad West</t>
  </si>
  <si>
    <t>29.06.24</t>
  </si>
  <si>
    <t>08.06.24</t>
  </si>
  <si>
    <t>17.11.21</t>
  </si>
  <si>
    <t>21.06.24</t>
  </si>
  <si>
    <t>mca</t>
  </si>
  <si>
    <t>65000 to 70000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</si>
</sst>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286981</xdr:colOff>
      <xdr:row>47</xdr:row>
      <xdr:rowOff>172660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F3FB7-6616-41C7-9D42-C9963ABE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21381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409575</xdr:colOff>
      <xdr:row>50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E7A604-670B-4AEA-B6C5-2C10B3DF4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87975" cy="848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409575</xdr:colOff>
      <xdr:row>45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B089D-3B9D-4D3A-B8E3-B19BCC791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87975" cy="848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57828A-7876-483F-881F-7099C6FFB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48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607314</xdr:colOff>
      <xdr:row>60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CD2C9F-9D23-49E6-8094-06D7ACD69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477508</xdr:colOff>
      <xdr:row>45</xdr:row>
      <xdr:rowOff>134565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C742E6-97A1-45D8-8BE7-AEA538BC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9011908" cy="870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F7" sqref="F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1" x14ac:dyDescent="0.25">
      <c r="A2" s="4">
        <f t="shared" ref="A2:A15" si="0">N2</f>
        <v>0</v>
      </c>
      <c r="B2" s="4">
        <f t="shared" ref="B2:B15" si="1">Q2</f>
        <v>340</v>
      </c>
      <c r="C2" s="4">
        <f>B2*1.2</f>
        <v>408</v>
      </c>
      <c r="D2" s="4">
        <f t="shared" ref="D2:D13" si="2">C2*1.2</f>
        <v>489.59999999999997</v>
      </c>
      <c r="E2" s="5">
        <f t="shared" ref="E2:E13" si="3">R2</f>
        <v>22500000</v>
      </c>
      <c r="F2" s="15">
        <f t="shared" ref="F2:F13" si="4">ROUND((E2/B2),0)</f>
        <v>66176</v>
      </c>
      <c r="G2" s="10">
        <f t="shared" ref="G2:G13" si="5">ROUND((E2/C2),0)</f>
        <v>55147</v>
      </c>
      <c r="H2" s="10">
        <f t="shared" ref="H2:H13" si="6">ROUND((E2/D2),0)</f>
        <v>45956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340</v>
      </c>
      <c r="R2" s="2">
        <v>22500000</v>
      </c>
      <c r="S2" s="8"/>
      <c r="T2" s="8"/>
    </row>
    <row r="3" spans="1:21" x14ac:dyDescent="0.25">
      <c r="A3" s="4">
        <f t="shared" si="0"/>
        <v>0</v>
      </c>
      <c r="B3" s="4">
        <f t="shared" si="1"/>
        <v>247</v>
      </c>
      <c r="C3" s="4">
        <f t="shared" ref="C3:C15" si="9">B3*1.2</f>
        <v>296.39999999999998</v>
      </c>
      <c r="D3" s="4">
        <f t="shared" si="2"/>
        <v>355.67999999999995</v>
      </c>
      <c r="E3" s="5">
        <f t="shared" si="3"/>
        <v>8200000</v>
      </c>
      <c r="F3" s="15">
        <f t="shared" si="4"/>
        <v>33198</v>
      </c>
      <c r="G3" s="10">
        <f t="shared" si="5"/>
        <v>27665</v>
      </c>
      <c r="H3" s="10">
        <f t="shared" si="6"/>
        <v>23054</v>
      </c>
      <c r="I3" s="4" t="e">
        <f>#REF!</f>
        <v>#REF!</v>
      </c>
      <c r="J3" s="4" t="str">
        <f t="shared" si="7"/>
        <v>29.06.24</v>
      </c>
      <c r="O3">
        <v>0</v>
      </c>
      <c r="P3">
        <f t="shared" si="8"/>
        <v>0</v>
      </c>
      <c r="Q3">
        <v>247</v>
      </c>
      <c r="R3" s="2">
        <v>8200000</v>
      </c>
      <c r="S3" s="8" t="s">
        <v>23</v>
      </c>
      <c r="T3" s="8"/>
      <c r="U3">
        <f>F3*1.2</f>
        <v>39837.599999999999</v>
      </c>
    </row>
    <row r="4" spans="1:21" x14ac:dyDescent="0.25">
      <c r="A4" s="4">
        <f t="shared" si="0"/>
        <v>0</v>
      </c>
      <c r="B4" s="4">
        <f t="shared" si="1"/>
        <v>506</v>
      </c>
      <c r="C4" s="4">
        <f t="shared" si="9"/>
        <v>607.19999999999993</v>
      </c>
      <c r="D4" s="4">
        <f t="shared" si="2"/>
        <v>728.63999999999987</v>
      </c>
      <c r="E4" s="5">
        <f t="shared" si="3"/>
        <v>16400000</v>
      </c>
      <c r="F4" s="10">
        <f t="shared" si="4"/>
        <v>32411</v>
      </c>
      <c r="G4" s="10">
        <f t="shared" si="5"/>
        <v>27009</v>
      </c>
      <c r="H4" s="10">
        <f t="shared" si="6"/>
        <v>22508</v>
      </c>
      <c r="I4" s="4" t="e">
        <f>#REF!</f>
        <v>#REF!</v>
      </c>
      <c r="J4" s="4" t="str">
        <f t="shared" si="7"/>
        <v>08.06.24</v>
      </c>
      <c r="O4">
        <v>0</v>
      </c>
      <c r="P4">
        <f t="shared" si="8"/>
        <v>0</v>
      </c>
      <c r="Q4">
        <v>506</v>
      </c>
      <c r="R4" s="2">
        <v>16400000</v>
      </c>
      <c r="S4" s="8" t="s">
        <v>24</v>
      </c>
      <c r="T4" s="8"/>
    </row>
    <row r="5" spans="1:21" x14ac:dyDescent="0.25">
      <c r="A5" s="4">
        <f t="shared" si="0"/>
        <v>0</v>
      </c>
      <c r="B5" s="4">
        <f t="shared" si="1"/>
        <v>373</v>
      </c>
      <c r="C5" s="4">
        <f t="shared" si="9"/>
        <v>447.59999999999997</v>
      </c>
      <c r="D5" s="4">
        <f t="shared" si="2"/>
        <v>537.11999999999989</v>
      </c>
      <c r="E5" s="5">
        <f t="shared" si="3"/>
        <v>12100000</v>
      </c>
      <c r="F5" s="10">
        <f t="shared" si="4"/>
        <v>32440</v>
      </c>
      <c r="G5" s="10">
        <f t="shared" si="5"/>
        <v>27033</v>
      </c>
      <c r="H5" s="10">
        <f t="shared" si="6"/>
        <v>22528</v>
      </c>
      <c r="I5" s="4" t="e">
        <f>#REF!</f>
        <v>#REF!</v>
      </c>
      <c r="J5" s="4" t="str">
        <f t="shared" si="7"/>
        <v>17.11.21</v>
      </c>
      <c r="O5">
        <v>0</v>
      </c>
      <c r="P5">
        <f t="shared" si="8"/>
        <v>0</v>
      </c>
      <c r="Q5">
        <v>373</v>
      </c>
      <c r="R5" s="2">
        <v>12100000</v>
      </c>
      <c r="S5" s="8" t="s">
        <v>25</v>
      </c>
      <c r="T5" s="8"/>
    </row>
    <row r="6" spans="1:21" x14ac:dyDescent="0.25">
      <c r="A6" s="4">
        <f t="shared" si="0"/>
        <v>0</v>
      </c>
      <c r="B6" s="4">
        <f t="shared" si="1"/>
        <v>373</v>
      </c>
      <c r="C6" s="4">
        <f t="shared" si="9"/>
        <v>447.59999999999997</v>
      </c>
      <c r="D6" s="4">
        <f t="shared" si="2"/>
        <v>537.11999999999989</v>
      </c>
      <c r="E6" s="5">
        <f t="shared" si="3"/>
        <v>12400000</v>
      </c>
      <c r="F6" s="15">
        <f t="shared" si="4"/>
        <v>33244</v>
      </c>
      <c r="G6" s="10">
        <f t="shared" si="5"/>
        <v>27703</v>
      </c>
      <c r="H6" s="10">
        <f t="shared" si="6"/>
        <v>23086</v>
      </c>
      <c r="I6" s="4" t="e">
        <f>#REF!</f>
        <v>#REF!</v>
      </c>
      <c r="J6" s="4" t="str">
        <f t="shared" si="7"/>
        <v>21.06.24</v>
      </c>
      <c r="O6">
        <v>0</v>
      </c>
      <c r="P6">
        <f t="shared" si="8"/>
        <v>0</v>
      </c>
      <c r="Q6">
        <v>373</v>
      </c>
      <c r="R6" s="2">
        <v>12400000</v>
      </c>
      <c r="S6" s="8" t="s">
        <v>26</v>
      </c>
      <c r="T6" s="8"/>
    </row>
    <row r="7" spans="1:21" x14ac:dyDescent="0.25">
      <c r="A7" s="4">
        <f t="shared" si="0"/>
        <v>0</v>
      </c>
      <c r="B7" s="4">
        <f t="shared" si="1"/>
        <v>210</v>
      </c>
      <c r="C7" s="4">
        <f t="shared" si="9"/>
        <v>252</v>
      </c>
      <c r="D7" s="4">
        <f t="shared" si="2"/>
        <v>302.39999999999998</v>
      </c>
      <c r="E7" s="5">
        <f t="shared" si="3"/>
        <v>11500000</v>
      </c>
      <c r="F7" s="15">
        <f t="shared" si="4"/>
        <v>54762</v>
      </c>
      <c r="G7" s="10">
        <f t="shared" si="5"/>
        <v>45635</v>
      </c>
      <c r="H7" s="10">
        <f t="shared" si="6"/>
        <v>38029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210</v>
      </c>
      <c r="R7" s="2">
        <v>11500000</v>
      </c>
      <c r="S7" s="8"/>
      <c r="T7" s="8"/>
    </row>
    <row r="8" spans="1:21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ref="Q7:Q12" si="10">P8/1.2</f>
        <v>0</v>
      </c>
      <c r="R8" s="2">
        <v>0</v>
      </c>
      <c r="S8" s="8"/>
      <c r="T8" s="8"/>
    </row>
    <row r="9" spans="1:21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1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1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1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1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1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1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22</v>
      </c>
    </row>
    <row r="18" spans="7:24" x14ac:dyDescent="0.25">
      <c r="G18" t="s">
        <v>20</v>
      </c>
      <c r="H18">
        <v>381</v>
      </c>
      <c r="I18">
        <f>I19/H18</f>
        <v>1.2001436220472439</v>
      </c>
    </row>
    <row r="19" spans="7:24" x14ac:dyDescent="0.25">
      <c r="G19" t="s">
        <v>13</v>
      </c>
      <c r="H19">
        <v>457</v>
      </c>
      <c r="I19">
        <f>42.48*10.764</f>
        <v>457.25471999999996</v>
      </c>
    </row>
    <row r="20" spans="7:24" x14ac:dyDescent="0.25">
      <c r="G20" t="s">
        <v>14</v>
      </c>
      <c r="H20">
        <v>45000</v>
      </c>
      <c r="O20" t="s">
        <v>27</v>
      </c>
    </row>
    <row r="21" spans="7:24" x14ac:dyDescent="0.25">
      <c r="G21" t="s">
        <v>15</v>
      </c>
      <c r="H21">
        <f>H20*H18</f>
        <v>17145000</v>
      </c>
      <c r="O21">
        <v>18.29</v>
      </c>
      <c r="P21">
        <v>22.69</v>
      </c>
      <c r="Q21">
        <f>P21*O21</f>
        <v>415.00010000000003</v>
      </c>
    </row>
    <row r="22" spans="7:24" x14ac:dyDescent="0.25">
      <c r="G22" s="6"/>
      <c r="H22" s="6"/>
    </row>
    <row r="23" spans="7:24" x14ac:dyDescent="0.25">
      <c r="O23" t="s">
        <v>28</v>
      </c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t="s">
        <v>16</v>
      </c>
      <c r="I26" t="s">
        <v>21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17</v>
      </c>
      <c r="H27">
        <v>9525000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G28" t="s">
        <v>18</v>
      </c>
      <c r="H28">
        <v>546000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G29" t="s">
        <v>19</v>
      </c>
      <c r="H29">
        <v>30000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H30">
        <f>SUM(H27:H29)</f>
        <v>10101000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2024-09-23T04:51:51Z</dcterms:modified>
</cp:coreProperties>
</file>