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SVC\Goregaon West\Shyamkumar Premkant Jha\"/>
    </mc:Choice>
  </mc:AlternateContent>
  <xr:revisionPtr revIDLastSave="0" documentId="13_ncr:1_{ED73B9E5-636A-4C93-8004-088F3814ABF3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Q31" i="4" l="1"/>
  <c r="J19" i="4"/>
  <c r="I19" i="4"/>
  <c r="U3" i="4"/>
  <c r="O31" i="4"/>
  <c r="O30" i="4"/>
  <c r="O29" i="4"/>
  <c r="O28" i="4"/>
  <c r="O27" i="4"/>
  <c r="O26" i="4"/>
  <c r="O25" i="4"/>
  <c r="O24" i="4"/>
  <c r="Q4" i="4" l="1"/>
  <c r="Q3" i="4"/>
  <c r="Q2" i="4"/>
  <c r="H21" i="4"/>
  <c r="I18" i="4"/>
  <c r="H30" i="4"/>
  <c r="Q12" i="4" l="1"/>
  <c r="P12" i="4"/>
  <c r="P11" i="4"/>
  <c r="Q11" i="4" s="1"/>
  <c r="Q10" i="4"/>
  <c r="P10" i="4"/>
  <c r="P9" i="4"/>
  <c r="Q9" i="4" s="1"/>
  <c r="P8" i="4"/>
  <c r="P7" i="4"/>
  <c r="P6" i="4"/>
  <c r="P5" i="4"/>
  <c r="P4" i="4"/>
  <c r="P3" i="4"/>
  <c r="P2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<sst xmlns="http://schemas.openxmlformats.org/spreadsheetml/2006/main" count="38" uniqueCount="33">
  <si>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</si>
  <si>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</si>
  <si>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</si>
  <si>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</si>
  <si>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</si>
  <si>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</si>
  <si>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</si>
  <si>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</si>
  <si>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</si>
  <si>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</si>
  <si>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</si>
  <si>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</si>
  <si>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</si>
  <si>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Flat No. 106, 1st Floor, Galaxy Abhinandan, Village - Navali Surua Praklap Kshetra, Palghar</t>
  </si>
  <si>
    <t>agreemetn  - 10.09.24</t>
  </si>
  <si>
    <t>av</t>
  </si>
  <si>
    <t>sd</t>
  </si>
  <si>
    <t>rd</t>
  </si>
  <si>
    <t>rera ca</t>
  </si>
  <si>
    <t>rate</t>
  </si>
  <si>
    <t>fmv</t>
  </si>
  <si>
    <t>oc - 2024</t>
  </si>
  <si>
    <t>27.02.24</t>
  </si>
  <si>
    <t>26.02.24</t>
  </si>
  <si>
    <t>23.01.24</t>
  </si>
  <si>
    <t>mca</t>
  </si>
  <si>
    <t>Ls - 26 lakhs</t>
  </si>
  <si>
    <t>bua</t>
  </si>
  <si>
    <t>L</t>
  </si>
  <si>
    <t>T</t>
  </si>
  <si>
    <t>K</t>
  </si>
  <si>
    <t>Bed</t>
  </si>
  <si>
    <t>Bal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</si>
</sst>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714375</xdr:colOff>
      <xdr:row>20</xdr:row>
      <xdr:rowOff>133350</xdr:rowOff>
    </xdr:from>
    <xdr:to>
      <xdr:col>25</xdr:col>
      <xdr:colOff>19671</xdr:colOff>
      <xdr:row>35</xdr:row>
      <xdr:rowOff>124223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083C724-B45F-45AB-BE51-6A9F6D06CA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315575" y="4514850"/>
          <a:ext cx="4448796" cy="284837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409575</xdr:colOff>
      <xdr:row>46</xdr:row>
      <xdr:rowOff>180975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CD59AB8-5A9D-4BA0-8928-11DAB46AC0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87975" cy="84867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30</xdr:col>
      <xdr:colOff>409575</xdr:colOff>
      <xdr:row>50</xdr:row>
      <xdr:rowOff>104775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378094B-C613-4FA7-A832-690088A54E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18087975" cy="84867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409575</xdr:colOff>
      <xdr:row>51</xdr:row>
      <xdr:rowOff>161925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0C98822-2A4B-4870-A68E-130C0AE88B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087975" cy="96869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334613</xdr:colOff>
      <xdr:row>46</xdr:row>
      <xdr:rowOff>1150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DE90E67-1ED0-40D2-A9DA-471E86E63F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69013" cy="82402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382244</xdr:colOff>
      <xdr:row>51</xdr:row>
      <xdr:rowOff>29749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9CD35FA-EB79-4F19-BFEC-555B63014E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916644" cy="841174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20</xdr:col>
      <xdr:colOff>487034</xdr:colOff>
      <xdr:row>42</xdr:row>
      <xdr:rowOff>10643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FC5C463-0FA0-4269-960E-501BE3968C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9021434" cy="8011643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439402</xdr:colOff>
      <xdr:row>43</xdr:row>
      <xdr:rowOff>67801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A2C5A1E-9AA8-4047-8528-D25819EC41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73802" cy="806880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7"/>
  <sheetViews>
    <sheetView tabSelected="1" zoomScaleNormal="100" workbookViewId="0">
      <selection activeCell="O27" sqref="O27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8.2851562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1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1" x14ac:dyDescent="0.25">
      <c r="A2" s="4">
        <f t="shared" ref="A2:A15" si="0">N2</f>
        <v>0</v>
      </c>
      <c r="B2" s="4">
        <f t="shared" ref="B2:B15" si="1">Q2</f>
        <v>529.58879999999999</v>
      </c>
      <c r="C2" s="4">
        <f>B2*1.2</f>
        <v>635.50655999999992</v>
      </c>
      <c r="D2" s="4">
        <f t="shared" ref="D2:D13" si="2">C2*1.2</f>
        <v>762.60787199999993</v>
      </c>
      <c r="E2" s="5">
        <f t="shared" ref="E2:E13" si="3">R2</f>
        <v>2500000</v>
      </c>
      <c r="F2" s="10">
        <f t="shared" ref="F2:F13" si="4">ROUND((E2/B2),0)</f>
        <v>4721</v>
      </c>
      <c r="G2" s="10">
        <f t="shared" ref="G2:G13" si="5">ROUND((E2/C2),0)</f>
        <v>3934</v>
      </c>
      <c r="H2" s="10">
        <f t="shared" ref="H2:H13" si="6">ROUND((E2/D2),0)</f>
        <v>3278</v>
      </c>
      <c r="I2" s="4" t="e">
        <f>#REF!</f>
        <v>#REF!</v>
      </c>
      <c r="J2" s="4" t="str">
        <f t="shared" ref="J2:J13" si="7">S2</f>
        <v>27.02.24</v>
      </c>
      <c r="O2">
        <v>0</v>
      </c>
      <c r="P2">
        <f t="shared" ref="P2:P12" si="8">O2/1.2</f>
        <v>0</v>
      </c>
      <c r="Q2">
        <f>49.2*10.764</f>
        <v>529.58879999999999</v>
      </c>
      <c r="R2" s="2">
        <v>2500000</v>
      </c>
      <c r="S2" s="8" t="s">
        <v>22</v>
      </c>
      <c r="T2" s="8"/>
    </row>
    <row r="3" spans="1:21" x14ac:dyDescent="0.25">
      <c r="A3" s="4">
        <f t="shared" si="0"/>
        <v>0</v>
      </c>
      <c r="B3" s="4">
        <f t="shared" si="1"/>
        <v>566.93988000000002</v>
      </c>
      <c r="C3" s="4">
        <f t="shared" ref="C3:C15" si="9">B3*1.2</f>
        <v>680.327856</v>
      </c>
      <c r="D3" s="4">
        <f t="shared" si="2"/>
        <v>816.39342720000002</v>
      </c>
      <c r="E3" s="5">
        <f t="shared" si="3"/>
        <v>3000000</v>
      </c>
      <c r="F3" s="15">
        <f t="shared" si="4"/>
        <v>5292</v>
      </c>
      <c r="G3" s="10">
        <f t="shared" si="5"/>
        <v>4410</v>
      </c>
      <c r="H3" s="10">
        <f t="shared" si="6"/>
        <v>3675</v>
      </c>
      <c r="I3" s="4" t="e">
        <f>#REF!</f>
        <v>#REF!</v>
      </c>
      <c r="J3" s="4" t="str">
        <f t="shared" si="7"/>
        <v>26.02.24</v>
      </c>
      <c r="O3">
        <v>0</v>
      </c>
      <c r="P3">
        <f t="shared" si="8"/>
        <v>0</v>
      </c>
      <c r="Q3">
        <f>52.67*10.764</f>
        <v>566.93988000000002</v>
      </c>
      <c r="R3" s="2">
        <v>3000000</v>
      </c>
      <c r="S3" s="8" t="s">
        <v>23</v>
      </c>
      <c r="T3" s="8"/>
      <c r="U3">
        <f>Q3/1.1</f>
        <v>515.39989090909091</v>
      </c>
    </row>
    <row r="4" spans="1:21" x14ac:dyDescent="0.25">
      <c r="A4" s="4">
        <f t="shared" si="0"/>
        <v>0</v>
      </c>
      <c r="B4" s="4">
        <f t="shared" si="1"/>
        <v>556.49879999999996</v>
      </c>
      <c r="C4" s="4">
        <f t="shared" si="9"/>
        <v>667.79855999999995</v>
      </c>
      <c r="D4" s="4">
        <f t="shared" si="2"/>
        <v>801.35827199999994</v>
      </c>
      <c r="E4" s="5">
        <f t="shared" si="3"/>
        <v>3000000</v>
      </c>
      <c r="F4" s="15">
        <f t="shared" si="4"/>
        <v>5391</v>
      </c>
      <c r="G4" s="10">
        <f t="shared" si="5"/>
        <v>4492</v>
      </c>
      <c r="H4" s="10">
        <f t="shared" si="6"/>
        <v>3744</v>
      </c>
      <c r="I4" s="4" t="e">
        <f>#REF!</f>
        <v>#REF!</v>
      </c>
      <c r="J4" s="4" t="str">
        <f t="shared" si="7"/>
        <v>23.01.24</v>
      </c>
      <c r="O4">
        <v>0</v>
      </c>
      <c r="P4">
        <f t="shared" si="8"/>
        <v>0</v>
      </c>
      <c r="Q4">
        <f>51.7*10.764</f>
        <v>556.49879999999996</v>
      </c>
      <c r="R4" s="2">
        <v>3000000</v>
      </c>
      <c r="S4" s="8" t="s">
        <v>24</v>
      </c>
      <c r="T4" s="8"/>
    </row>
    <row r="5" spans="1:21" x14ac:dyDescent="0.25">
      <c r="A5" s="4">
        <f t="shared" si="0"/>
        <v>0</v>
      </c>
      <c r="B5" s="4">
        <f t="shared" si="1"/>
        <v>400</v>
      </c>
      <c r="C5" s="4">
        <f t="shared" si="9"/>
        <v>480</v>
      </c>
      <c r="D5" s="4">
        <f t="shared" si="2"/>
        <v>576</v>
      </c>
      <c r="E5" s="5">
        <f t="shared" si="3"/>
        <v>2200000</v>
      </c>
      <c r="F5" s="10">
        <f t="shared" si="4"/>
        <v>5500</v>
      </c>
      <c r="G5" s="10">
        <f t="shared" si="5"/>
        <v>4583</v>
      </c>
      <c r="H5" s="10">
        <f t="shared" si="6"/>
        <v>3819</v>
      </c>
      <c r="I5" s="4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v>400</v>
      </c>
      <c r="R5" s="2">
        <v>2200000</v>
      </c>
      <c r="S5" s="8"/>
      <c r="T5" s="8"/>
    </row>
    <row r="6" spans="1:21" x14ac:dyDescent="0.25">
      <c r="A6" s="4">
        <f t="shared" si="0"/>
        <v>0</v>
      </c>
      <c r="B6" s="4">
        <f t="shared" si="1"/>
        <v>450</v>
      </c>
      <c r="C6" s="4">
        <f t="shared" si="9"/>
        <v>540</v>
      </c>
      <c r="D6" s="4">
        <f t="shared" si="2"/>
        <v>648</v>
      </c>
      <c r="E6" s="5">
        <f t="shared" si="3"/>
        <v>3750000</v>
      </c>
      <c r="F6" s="10">
        <f t="shared" si="4"/>
        <v>8333</v>
      </c>
      <c r="G6" s="10">
        <f t="shared" si="5"/>
        <v>6944</v>
      </c>
      <c r="H6" s="10">
        <f t="shared" si="6"/>
        <v>5787</v>
      </c>
      <c r="I6" s="4" t="e">
        <f>#REF!</f>
        <v>#REF!</v>
      </c>
      <c r="J6" s="4">
        <f t="shared" si="7"/>
        <v>0</v>
      </c>
      <c r="O6">
        <v>0</v>
      </c>
      <c r="P6">
        <f t="shared" si="8"/>
        <v>0</v>
      </c>
      <c r="Q6">
        <v>450</v>
      </c>
      <c r="R6" s="2">
        <v>3750000</v>
      </c>
      <c r="S6" s="8"/>
      <c r="T6" s="8"/>
    </row>
    <row r="7" spans="1:21" x14ac:dyDescent="0.25">
      <c r="A7" s="4">
        <f t="shared" si="0"/>
        <v>0</v>
      </c>
      <c r="B7" s="4">
        <f t="shared" si="1"/>
        <v>420</v>
      </c>
      <c r="C7" s="4">
        <f t="shared" si="9"/>
        <v>504</v>
      </c>
      <c r="D7" s="4">
        <f t="shared" si="2"/>
        <v>604.79999999999995</v>
      </c>
      <c r="E7" s="5">
        <f t="shared" si="3"/>
        <v>3051000</v>
      </c>
      <c r="F7" s="15">
        <f t="shared" si="4"/>
        <v>7264</v>
      </c>
      <c r="G7" s="10">
        <f t="shared" si="5"/>
        <v>6054</v>
      </c>
      <c r="H7" s="10">
        <f t="shared" si="6"/>
        <v>5045</v>
      </c>
      <c r="I7" s="4" t="e">
        <f>#REF!</f>
        <v>#REF!</v>
      </c>
      <c r="J7" s="4">
        <f t="shared" si="7"/>
        <v>0</v>
      </c>
      <c r="O7">
        <v>0</v>
      </c>
      <c r="P7">
        <f t="shared" si="8"/>
        <v>0</v>
      </c>
      <c r="Q7">
        <v>420</v>
      </c>
      <c r="R7" s="2">
        <v>3051000</v>
      </c>
      <c r="S7" s="8"/>
      <c r="T7" s="8"/>
    </row>
    <row r="8" spans="1:21" x14ac:dyDescent="0.25">
      <c r="A8" s="4">
        <f t="shared" si="0"/>
        <v>0</v>
      </c>
      <c r="B8" s="4">
        <f t="shared" si="1"/>
        <v>357</v>
      </c>
      <c r="C8" s="4">
        <f t="shared" si="9"/>
        <v>428.4</v>
      </c>
      <c r="D8" s="4">
        <f t="shared" si="2"/>
        <v>514.07999999999993</v>
      </c>
      <c r="E8" s="5">
        <f t="shared" si="3"/>
        <v>3125000</v>
      </c>
      <c r="F8" s="15">
        <f t="shared" si="4"/>
        <v>8754</v>
      </c>
      <c r="G8" s="10">
        <f t="shared" si="5"/>
        <v>7295</v>
      </c>
      <c r="H8" s="10">
        <f t="shared" si="6"/>
        <v>6079</v>
      </c>
      <c r="I8" s="4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v>357</v>
      </c>
      <c r="R8" s="2">
        <v>3125000</v>
      </c>
      <c r="S8" s="8"/>
      <c r="T8" s="8"/>
    </row>
    <row r="9" spans="1:21" x14ac:dyDescent="0.25">
      <c r="A9" s="4">
        <f t="shared" si="0"/>
        <v>0</v>
      </c>
      <c r="B9" s="4">
        <f t="shared" si="1"/>
        <v>0</v>
      </c>
      <c r="C9" s="4">
        <f t="shared" si="9"/>
        <v>0</v>
      </c>
      <c r="D9" s="4">
        <f t="shared" si="2"/>
        <v>0</v>
      </c>
      <c r="E9" s="5">
        <f t="shared" si="3"/>
        <v>0</v>
      </c>
      <c r="F9" s="10" t="e">
        <f t="shared" si="4"/>
        <v>#DIV/0!</v>
      </c>
      <c r="G9" s="10" t="e">
        <f t="shared" si="5"/>
        <v>#DIV/0!</v>
      </c>
      <c r="H9" s="10" t="e">
        <f t="shared" si="6"/>
        <v>#DIV/0!</v>
      </c>
      <c r="I9" s="4" t="e">
        <f>#REF!</f>
        <v>#REF!</v>
      </c>
      <c r="J9" s="4">
        <f t="shared" si="7"/>
        <v>0</v>
      </c>
      <c r="O9">
        <v>0</v>
      </c>
      <c r="P9">
        <f t="shared" si="8"/>
        <v>0</v>
      </c>
      <c r="Q9">
        <f t="shared" ref="Q9:Q12" si="10">P9/1.2</f>
        <v>0</v>
      </c>
      <c r="R9" s="2">
        <v>0</v>
      </c>
      <c r="S9" s="8"/>
      <c r="T9" s="8"/>
    </row>
    <row r="10" spans="1:21" x14ac:dyDescent="0.25">
      <c r="A10" s="4">
        <f t="shared" si="0"/>
        <v>0</v>
      </c>
      <c r="B10" s="4">
        <f t="shared" si="1"/>
        <v>0</v>
      </c>
      <c r="C10" s="4">
        <f t="shared" si="9"/>
        <v>0</v>
      </c>
      <c r="D10" s="4">
        <f t="shared" si="2"/>
        <v>0</v>
      </c>
      <c r="E10" s="5">
        <f t="shared" si="3"/>
        <v>0</v>
      </c>
      <c r="F10" s="10" t="e">
        <f t="shared" si="4"/>
        <v>#DIV/0!</v>
      </c>
      <c r="G10" s="10" t="e">
        <f t="shared" si="5"/>
        <v>#DIV/0!</v>
      </c>
      <c r="H10" s="10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10"/>
        <v>0</v>
      </c>
      <c r="R10" s="2">
        <v>0</v>
      </c>
      <c r="S10" s="8"/>
      <c r="T10" s="8"/>
    </row>
    <row r="11" spans="1:21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5">
        <f t="shared" si="3"/>
        <v>0</v>
      </c>
      <c r="F11" s="10" t="e">
        <f t="shared" si="4"/>
        <v>#DIV/0!</v>
      </c>
      <c r="G11" s="10" t="e">
        <f t="shared" si="5"/>
        <v>#DIV/0!</v>
      </c>
      <c r="H11" s="10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10"/>
        <v>0</v>
      </c>
      <c r="R11" s="2">
        <v>0</v>
      </c>
      <c r="S11" s="8"/>
      <c r="T11" s="8"/>
    </row>
    <row r="12" spans="1:21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10"/>
        <v>0</v>
      </c>
      <c r="R12" s="2">
        <v>0</v>
      </c>
      <c r="S12" s="8"/>
      <c r="T12" s="8"/>
    </row>
    <row r="13" spans="1:21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1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4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1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7" spans="7:24" x14ac:dyDescent="0.25">
      <c r="G17" t="s">
        <v>13</v>
      </c>
    </row>
    <row r="18" spans="7:24" x14ac:dyDescent="0.25">
      <c r="G18" t="s">
        <v>18</v>
      </c>
      <c r="H18">
        <v>378</v>
      </c>
      <c r="I18">
        <f>35.13*10.764</f>
        <v>378.13932</v>
      </c>
    </row>
    <row r="19" spans="7:24" x14ac:dyDescent="0.25">
      <c r="G19" t="s">
        <v>27</v>
      </c>
      <c r="H19">
        <v>454</v>
      </c>
      <c r="I19">
        <f>42.15*10.764</f>
        <v>453.70259999999996</v>
      </c>
      <c r="J19">
        <f>I19/I18</f>
        <v>1.1998292058070024</v>
      </c>
    </row>
    <row r="20" spans="7:24" x14ac:dyDescent="0.25">
      <c r="G20" t="s">
        <v>19</v>
      </c>
      <c r="H20">
        <v>6500</v>
      </c>
    </row>
    <row r="21" spans="7:24" x14ac:dyDescent="0.25">
      <c r="G21" t="s">
        <v>20</v>
      </c>
      <c r="H21">
        <f>H20*H18</f>
        <v>2457000</v>
      </c>
    </row>
    <row r="23" spans="7:24" x14ac:dyDescent="0.25">
      <c r="G23" s="6"/>
      <c r="H23" s="6"/>
      <c r="J23" t="s">
        <v>25</v>
      </c>
    </row>
    <row r="24" spans="7:24" x14ac:dyDescent="0.25">
      <c r="J24">
        <v>15.4</v>
      </c>
      <c r="N24">
        <v>9.1999999999999993</v>
      </c>
      <c r="O24">
        <f>N24*J24</f>
        <v>141.67999999999998</v>
      </c>
      <c r="P24" t="s">
        <v>28</v>
      </c>
    </row>
    <row r="25" spans="7:24" x14ac:dyDescent="0.25">
      <c r="G25" t="s">
        <v>26</v>
      </c>
      <c r="J25">
        <v>6.3</v>
      </c>
      <c r="N25">
        <v>4.8</v>
      </c>
      <c r="O25">
        <f t="shared" ref="O25:O30" si="21">N25*J25</f>
        <v>30.24</v>
      </c>
      <c r="P25" s="11" t="s">
        <v>29</v>
      </c>
      <c r="Q25" s="11"/>
      <c r="R25" s="13"/>
      <c r="T25" s="11"/>
      <c r="U25" s="11"/>
      <c r="V25" s="11"/>
      <c r="W25" s="11"/>
      <c r="X25" s="11"/>
    </row>
    <row r="26" spans="7:24" x14ac:dyDescent="0.25">
      <c r="G26" t="s">
        <v>14</v>
      </c>
      <c r="I26" t="s">
        <v>21</v>
      </c>
      <c r="J26">
        <v>6.3</v>
      </c>
      <c r="N26">
        <v>4.8</v>
      </c>
      <c r="O26">
        <f t="shared" si="21"/>
        <v>30.24</v>
      </c>
      <c r="P26" s="11" t="s">
        <v>29</v>
      </c>
      <c r="Q26" s="14"/>
      <c r="R26" s="14"/>
      <c r="T26" s="14"/>
      <c r="U26" s="14"/>
      <c r="V26" s="11"/>
      <c r="W26" s="11"/>
      <c r="X26" s="11"/>
    </row>
    <row r="27" spans="7:24" x14ac:dyDescent="0.25">
      <c r="G27" t="s">
        <v>15</v>
      </c>
      <c r="H27">
        <v>2405000</v>
      </c>
      <c r="J27">
        <v>8</v>
      </c>
      <c r="N27">
        <v>11.4</v>
      </c>
      <c r="O27">
        <f t="shared" si="21"/>
        <v>91.2</v>
      </c>
      <c r="P27" s="11" t="s">
        <v>30</v>
      </c>
      <c r="Q27" s="11"/>
      <c r="R27" s="11"/>
      <c r="T27" s="11"/>
      <c r="U27" s="11"/>
      <c r="V27" s="11"/>
      <c r="W27" s="11"/>
      <c r="X27" s="11"/>
    </row>
    <row r="28" spans="7:24" x14ac:dyDescent="0.25">
      <c r="G28" t="s">
        <v>16</v>
      </c>
      <c r="H28">
        <v>144300</v>
      </c>
      <c r="J28">
        <v>9.4</v>
      </c>
      <c r="N28">
        <v>11.5</v>
      </c>
      <c r="O28">
        <f t="shared" si="21"/>
        <v>108.10000000000001</v>
      </c>
      <c r="P28" s="11" t="s">
        <v>31</v>
      </c>
      <c r="Q28" s="11"/>
      <c r="R28" s="11"/>
      <c r="T28" s="11"/>
      <c r="U28" s="11"/>
      <c r="V28" s="11"/>
      <c r="W28" s="11"/>
      <c r="X28" s="11"/>
    </row>
    <row r="29" spans="7:24" x14ac:dyDescent="0.25">
      <c r="G29" t="s">
        <v>17</v>
      </c>
      <c r="H29">
        <v>24050</v>
      </c>
      <c r="J29">
        <v>9.1999999999999993</v>
      </c>
      <c r="N29">
        <v>2.9</v>
      </c>
      <c r="O29">
        <f t="shared" si="21"/>
        <v>26.679999999999996</v>
      </c>
      <c r="P29" s="11" t="s">
        <v>32</v>
      </c>
      <c r="Q29" s="11"/>
      <c r="R29" s="12"/>
      <c r="T29" s="12"/>
      <c r="U29" s="12"/>
      <c r="V29" s="11"/>
      <c r="W29" s="11"/>
      <c r="X29" s="11"/>
    </row>
    <row r="30" spans="7:24" x14ac:dyDescent="0.25">
      <c r="H30">
        <f>SUM(H27:H29)</f>
        <v>2573350</v>
      </c>
      <c r="J30">
        <v>8</v>
      </c>
      <c r="N30">
        <v>2.8</v>
      </c>
      <c r="O30">
        <f t="shared" si="21"/>
        <v>22.4</v>
      </c>
      <c r="P30" s="11" t="s">
        <v>32</v>
      </c>
      <c r="Q30" s="11"/>
      <c r="R30" s="11"/>
      <c r="T30" s="11"/>
      <c r="U30" s="11"/>
      <c r="V30" s="11"/>
      <c r="W30" s="11"/>
      <c r="X30" s="11"/>
    </row>
    <row r="31" spans="7:24" x14ac:dyDescent="0.25">
      <c r="O31">
        <f>SUM(O24:O30)</f>
        <v>450.54</v>
      </c>
      <c r="P31" s="11"/>
      <c r="Q31" s="11">
        <f>O31-H18</f>
        <v>72.54000000000002</v>
      </c>
      <c r="R31" s="11"/>
      <c r="T31" s="11"/>
      <c r="U31" s="11"/>
      <c r="V31" s="11"/>
      <c r="W31" s="11"/>
      <c r="X31" s="11"/>
    </row>
    <row r="32" spans="7:24" x14ac:dyDescent="0.25">
      <c r="P32" s="11"/>
      <c r="Q32" s="11"/>
      <c r="R32" s="11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P34" s="11"/>
      <c r="Q34" s="11"/>
      <c r="R34" s="11"/>
      <c r="S34" s="6"/>
      <c r="T34" s="11"/>
      <c r="U34" s="11"/>
      <c r="V34" s="11"/>
      <c r="W34" s="11"/>
      <c r="X34" s="11"/>
    </row>
    <row r="35" spans="16:24" x14ac:dyDescent="0.25">
      <c r="Q35" s="11"/>
      <c r="R35" s="11"/>
    </row>
    <row r="36" spans="16:24" x14ac:dyDescent="0.25">
      <c r="Q36" s="11"/>
      <c r="R36" s="11"/>
      <c r="T36" s="6"/>
    </row>
    <row r="37" spans="16:24" x14ac:dyDescent="0.25">
      <c r="P37" s="11"/>
      <c r="Q37" s="11"/>
      <c r="R37" s="11"/>
      <c r="S37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2024-09-20T04:47:33Z</dcterms:modified>
</cp:coreProperties>
</file>