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Nariman Point\QUAISER KHALID\"/>
    </mc:Choice>
  </mc:AlternateContent>
  <xr:revisionPtr revIDLastSave="0" documentId="13_ncr:1_{3B715675-9FB8-434D-9F6F-2D7EDB0969A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P6" i="4"/>
  <c r="P5" i="4"/>
  <c r="P4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<sst xmlns="http://schemas.openxmlformats.org/spreadsheetml/2006/main" count="132" uniqueCount="90">
  <si>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</si>
  <si>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</si>
  <si>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</si>
  <si>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</si>
  <si>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</si>
  <si>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</si>
  <si>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</si>
  <si>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</si>
  <si>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</si>
  <si>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</si>
  <si>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</si>
  <si>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</si>
  <si>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</si>
  <si>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</si>
  <si>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</si>
  <si>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</si>
  <si>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</si>
  <si>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</si>
  <si>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</si>
  <si>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</si>
  <si>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</si>
  <si>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</si>
  <si>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</si>
  <si>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</si>
  <si>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</si>
  <si>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</si>
  <si>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</si>
  <si>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</si>
  <si>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</si>
  <si>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</si>
  <si>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</si>
  <si>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</si>
  <si>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</si>
  <si>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</si>
  <si>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</si>
  <si>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</si>
  <si>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</si>
  <si>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</si>
  <si>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</si>
  <si>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</si>
  <si>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</si>
  <si>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</si>
  <si>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</si>
  <si>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</si>
  <si>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</si>
  <si>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</si>
  <si>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</si>
  <si>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</si>
  <si>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</si>
  <si>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</si>
  <si>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</si>
  <si>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</si>
  <si>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</si>
  <si>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</si>
  <si>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</si>
  <si>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</si>
  <si>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</si>
  <si>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</si>
  <si>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</si>
  <si>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</si>
  <si>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</si>
  <si>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</si>
  <si>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</si>
  <si>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</si>
  <si>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</si>
  <si>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</si>
  <si>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</si>
  <si>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</si>
  <si>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</si>
  <si>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</si>
  <si>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</si>
  <si>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</si>
  <si>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</si>
  <si>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</si>
  <si>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</si>
  <si>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</si>
  <si>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</si>
  <si>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</si>
  <si>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</si>
  <si>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</si>
  <si>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</si>
  <si>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</si>
  <si>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</si>
  <si>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</si>
  <si>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18.10.2013</t>
  </si>
  <si>
    <t>IGR-30.01.24</t>
  </si>
  <si>
    <t>IGR-12.12.23</t>
  </si>
  <si>
    <t>IGR-01.11.23</t>
  </si>
  <si>
    <t>IGR-12.09.24</t>
  </si>
  <si>
    <t>IGR-22.08.24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</si>
</sst>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43F57-7EB4-4118-B006-E59066B2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35970C-09C8-482C-BA09-2BD12EB24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B37AB-5E34-4518-844C-95D8BE001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FCBA5-1CCA-48D2-A529-19BDBFF7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1BBEE9-9818-4440-8141-547D16564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374DF7-8E92-4FE3-B43F-22BE6562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E01C8-9C47-41C1-BC76-9267EFDA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4E34B3-E95B-4665-9DE3-8DDAFC3D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282562.80799999996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311962.80799999996</v>
      </c>
      <c r="D9" s="58" t="s">
        <v>62</v>
      </c>
      <c r="E9" s="59">
        <f>C9/10.764</f>
        <v>28982.052025269415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2012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12</v>
      </c>
      <c r="D13" s="65">
        <f>D12-C13</f>
        <v>88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topLeftCell="A7" workbookViewId="0">
      <selection activeCell="N30" sqref="N3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9500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12</v>
      </c>
      <c r="D7" s="24">
        <v>2024</v>
      </c>
    </row>
    <row r="8" spans="1:5" x14ac:dyDescent="0.25">
      <c r="A8" s="15" t="s">
        <v>18</v>
      </c>
      <c r="B8" s="23"/>
      <c r="C8" s="24">
        <f>C9-C7</f>
        <v>48</v>
      </c>
      <c r="D8" s="24">
        <v>2012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18</v>
      </c>
      <c r="D10" s="24"/>
    </row>
    <row r="11" spans="1:5" x14ac:dyDescent="0.25">
      <c r="A11" s="15"/>
      <c r="B11" s="25"/>
      <c r="C11" s="26">
        <f>C10%</f>
        <v>0.18</v>
      </c>
      <c r="D11" s="26"/>
    </row>
    <row r="12" spans="1:5" x14ac:dyDescent="0.25">
      <c r="A12" s="15" t="s">
        <v>21</v>
      </c>
      <c r="B12" s="18"/>
      <c r="C12" s="19">
        <f>C6*C11</f>
        <v>450</v>
      </c>
      <c r="D12" s="22"/>
    </row>
    <row r="13" spans="1:5" x14ac:dyDescent="0.25">
      <c r="A13" s="15" t="s">
        <v>22</v>
      </c>
      <c r="B13" s="18"/>
      <c r="C13" s="19">
        <f>C6-C12</f>
        <v>2050</v>
      </c>
      <c r="D13" s="22"/>
    </row>
    <row r="14" spans="1:5" x14ac:dyDescent="0.25">
      <c r="A14" s="15" t="s">
        <v>15</v>
      </c>
      <c r="B14" s="18"/>
      <c r="C14" s="19">
        <f>C5</f>
        <v>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11550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1342</v>
      </c>
      <c r="D18" s="24"/>
    </row>
    <row r="19" spans="1:5" x14ac:dyDescent="0.25">
      <c r="A19" s="15" t="s">
        <v>73</v>
      </c>
      <c r="B19" s="6"/>
      <c r="C19" s="30">
        <f>C18*C16</f>
        <v>15500100</v>
      </c>
      <c r="D19" s="72"/>
      <c r="E19" s="65"/>
    </row>
    <row r="20" spans="1:5" x14ac:dyDescent="0.25">
      <c r="A20" s="15" t="s">
        <v>24</v>
      </c>
      <c r="C20" s="31">
        <f>C19*90%</f>
        <v>13950090</v>
      </c>
      <c r="D20" s="30"/>
      <c r="E20" s="65"/>
    </row>
    <row r="21" spans="1:5" x14ac:dyDescent="0.25">
      <c r="A21" s="15" t="s">
        <v>25</v>
      </c>
      <c r="C21" s="31">
        <f>C19*80%</f>
        <v>12400080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3355000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32291.875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E33" sqref="E3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610.31880000000001</v>
      </c>
      <c r="C2" s="4">
        <f t="shared" ref="C2:C16" si="1">B2*1.2</f>
        <v>732.38256000000001</v>
      </c>
      <c r="D2" s="4">
        <f t="shared" ref="D2:D16" si="2">C2*1.2</f>
        <v>878.85907199999997</v>
      </c>
      <c r="E2" s="5">
        <f t="shared" ref="E2:E16" si="3">R2</f>
        <v>7200000</v>
      </c>
      <c r="F2" s="74">
        <f t="shared" ref="F2:F15" si="4">ROUND((E2/B2),0)</f>
        <v>11797</v>
      </c>
      <c r="G2" s="74">
        <f t="shared" ref="G2:G15" si="5">ROUND((E2/C2),0)</f>
        <v>9831</v>
      </c>
      <c r="H2" s="74">
        <f t="shared" ref="H2:H15" si="6">ROUND((E2/D2),0)</f>
        <v>8192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68.04*10.764</f>
        <v>732.38256000000001</v>
      </c>
      <c r="Q2" s="7">
        <f t="shared" ref="Q2:Q10" si="9">P2/1.2</f>
        <v>610.31880000000001</v>
      </c>
      <c r="R2" s="75">
        <v>7200000</v>
      </c>
      <c r="S2" s="75" t="s">
        <v>85</v>
      </c>
    </row>
    <row r="3" spans="1:19" x14ac:dyDescent="0.25">
      <c r="A3" s="4">
        <v>2</v>
      </c>
      <c r="B3" s="4">
        <f t="shared" si="0"/>
        <v>374.67689999999999</v>
      </c>
      <c r="C3" s="4">
        <f t="shared" si="1"/>
        <v>449.61228</v>
      </c>
      <c r="D3" s="4">
        <f t="shared" si="2"/>
        <v>539.53473599999995</v>
      </c>
      <c r="E3" s="5">
        <f t="shared" si="3"/>
        <v>4500000</v>
      </c>
      <c r="F3" s="4">
        <f t="shared" si="4"/>
        <v>12010</v>
      </c>
      <c r="G3" s="4">
        <f t="shared" si="5"/>
        <v>10009</v>
      </c>
      <c r="H3" s="4">
        <f t="shared" si="6"/>
        <v>8341</v>
      </c>
      <c r="I3" s="4">
        <f t="shared" si="7"/>
        <v>0</v>
      </c>
      <c r="J3" s="4">
        <f t="shared" si="8"/>
        <v>0</v>
      </c>
      <c r="O3">
        <v>0</v>
      </c>
      <c r="P3">
        <f>41.77*10.764</f>
        <v>449.61228</v>
      </c>
      <c r="Q3">
        <f t="shared" si="9"/>
        <v>374.67689999999999</v>
      </c>
      <c r="R3" s="2">
        <v>4500000</v>
      </c>
      <c r="S3" s="2" t="s">
        <v>86</v>
      </c>
    </row>
    <row r="4" spans="1:19" x14ac:dyDescent="0.25">
      <c r="A4" s="4">
        <v>3</v>
      </c>
      <c r="B4" s="4">
        <f t="shared" si="0"/>
        <v>374.67689999999999</v>
      </c>
      <c r="C4" s="4">
        <f t="shared" si="1"/>
        <v>449.61228</v>
      </c>
      <c r="D4" s="4">
        <f t="shared" si="2"/>
        <v>539.53473599999995</v>
      </c>
      <c r="E4" s="5">
        <f t="shared" si="3"/>
        <v>4990000</v>
      </c>
      <c r="F4" s="4">
        <f t="shared" si="4"/>
        <v>13318</v>
      </c>
      <c r="G4" s="4">
        <f t="shared" si="5"/>
        <v>11098</v>
      </c>
      <c r="H4" s="4">
        <f t="shared" si="6"/>
        <v>9249</v>
      </c>
      <c r="I4" s="4">
        <f t="shared" si="7"/>
        <v>0</v>
      </c>
      <c r="J4" s="4">
        <f t="shared" si="8"/>
        <v>0</v>
      </c>
      <c r="O4">
        <v>0</v>
      </c>
      <c r="P4">
        <f>41.77*10.764</f>
        <v>449.61228</v>
      </c>
      <c r="Q4">
        <f t="shared" si="9"/>
        <v>374.67689999999999</v>
      </c>
      <c r="R4" s="2">
        <v>4990000</v>
      </c>
      <c r="S4" s="2" t="s">
        <v>87</v>
      </c>
    </row>
    <row r="5" spans="1:19" x14ac:dyDescent="0.25">
      <c r="A5" s="4">
        <v>4</v>
      </c>
      <c r="B5" s="4">
        <f t="shared" si="0"/>
        <v>1330.4304</v>
      </c>
      <c r="C5" s="4">
        <f t="shared" si="1"/>
        <v>1596.51648</v>
      </c>
      <c r="D5" s="4">
        <f t="shared" si="2"/>
        <v>1915.8197759999998</v>
      </c>
      <c r="E5" s="5">
        <f t="shared" si="3"/>
        <v>13800000</v>
      </c>
      <c r="F5" s="74">
        <f t="shared" si="4"/>
        <v>10373</v>
      </c>
      <c r="G5" s="74">
        <f t="shared" si="5"/>
        <v>8644</v>
      </c>
      <c r="H5" s="74">
        <f t="shared" si="6"/>
        <v>7203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>148.32*10.764</f>
        <v>1596.5164799999998</v>
      </c>
      <c r="Q5" s="7">
        <f t="shared" si="9"/>
        <v>1330.4304</v>
      </c>
      <c r="R5" s="75">
        <v>13800000</v>
      </c>
      <c r="S5" s="75" t="s">
        <v>88</v>
      </c>
    </row>
    <row r="6" spans="1:19" x14ac:dyDescent="0.25">
      <c r="A6" s="4">
        <v>5</v>
      </c>
      <c r="B6" s="4">
        <f t="shared" si="0"/>
        <v>1342.7193</v>
      </c>
      <c r="C6" s="4">
        <f t="shared" si="1"/>
        <v>1611.26316</v>
      </c>
      <c r="D6" s="4">
        <f t="shared" si="2"/>
        <v>1933.5157919999999</v>
      </c>
      <c r="E6" s="5">
        <f t="shared" si="3"/>
        <v>11835615</v>
      </c>
      <c r="F6" s="4">
        <f t="shared" si="4"/>
        <v>8815</v>
      </c>
      <c r="G6" s="4">
        <f t="shared" si="5"/>
        <v>7346</v>
      </c>
      <c r="H6" s="4">
        <f t="shared" si="6"/>
        <v>6121</v>
      </c>
      <c r="I6" s="4">
        <f t="shared" si="7"/>
        <v>0</v>
      </c>
      <c r="J6" s="4">
        <f t="shared" si="8"/>
        <v>0</v>
      </c>
      <c r="O6">
        <v>0</v>
      </c>
      <c r="P6">
        <f>149.69*10.764</f>
        <v>1611.26316</v>
      </c>
      <c r="Q6">
        <f t="shared" si="9"/>
        <v>1342.7193</v>
      </c>
      <c r="R6" s="2">
        <v>11835615</v>
      </c>
      <c r="S6" s="2" t="s">
        <v>89</v>
      </c>
    </row>
    <row r="7" spans="1:19" x14ac:dyDescent="0.25">
      <c r="A7" s="4">
        <v>6</v>
      </c>
      <c r="B7" s="4">
        <f t="shared" si="0"/>
        <v>886.11111111111131</v>
      </c>
      <c r="C7" s="4">
        <f t="shared" si="1"/>
        <v>1063.3333333333335</v>
      </c>
      <c r="D7" s="4">
        <f t="shared" si="2"/>
        <v>1276.0000000000002</v>
      </c>
      <c r="E7" s="5">
        <f t="shared" si="3"/>
        <v>13500000</v>
      </c>
      <c r="F7" s="4">
        <f t="shared" si="4"/>
        <v>15235</v>
      </c>
      <c r="G7" s="4">
        <f t="shared" si="5"/>
        <v>12696</v>
      </c>
      <c r="H7" s="4">
        <f t="shared" si="6"/>
        <v>10580</v>
      </c>
      <c r="I7" s="4">
        <f t="shared" si="7"/>
        <v>0</v>
      </c>
      <c r="J7" s="4">
        <f t="shared" si="8"/>
        <v>0</v>
      </c>
      <c r="O7">
        <v>1276</v>
      </c>
      <c r="P7">
        <f t="shared" ref="P7:P10" si="10">O7/1.2</f>
        <v>1063.3333333333335</v>
      </c>
      <c r="Q7">
        <f t="shared" si="9"/>
        <v>886.11111111111131</v>
      </c>
      <c r="R7" s="2">
        <v>13500000</v>
      </c>
      <c r="S7" s="2"/>
    </row>
    <row r="8" spans="1:19" x14ac:dyDescent="0.25">
      <c r="A8" s="4">
        <v>7</v>
      </c>
      <c r="B8" s="4">
        <f t="shared" si="0"/>
        <v>1416.6666666666667</v>
      </c>
      <c r="C8" s="4">
        <f t="shared" si="1"/>
        <v>1700</v>
      </c>
      <c r="D8" s="4">
        <f t="shared" si="2"/>
        <v>2040</v>
      </c>
      <c r="E8" s="5">
        <f t="shared" si="3"/>
        <v>18000000</v>
      </c>
      <c r="F8" s="74">
        <f t="shared" si="4"/>
        <v>12706</v>
      </c>
      <c r="G8" s="74">
        <f t="shared" si="5"/>
        <v>10588</v>
      </c>
      <c r="H8" s="74">
        <f t="shared" si="6"/>
        <v>8824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1700</v>
      </c>
      <c r="Q8" s="7">
        <f t="shared" si="9"/>
        <v>1416.6666666666667</v>
      </c>
      <c r="R8" s="75">
        <v>18000000</v>
      </c>
      <c r="S8" s="2"/>
    </row>
    <row r="9" spans="1:19" x14ac:dyDescent="0.25">
      <c r="A9" s="4">
        <v>8</v>
      </c>
      <c r="B9" s="4">
        <f t="shared" si="0"/>
        <v>1550</v>
      </c>
      <c r="C9" s="4">
        <f t="shared" si="1"/>
        <v>1860</v>
      </c>
      <c r="D9" s="4">
        <f t="shared" si="2"/>
        <v>2232</v>
      </c>
      <c r="E9" s="5">
        <f t="shared" si="3"/>
        <v>20000000</v>
      </c>
      <c r="F9" s="74">
        <f t="shared" si="4"/>
        <v>12903</v>
      </c>
      <c r="G9" s="74">
        <f t="shared" si="5"/>
        <v>10753</v>
      </c>
      <c r="H9" s="74">
        <f t="shared" si="6"/>
        <v>8961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v>1860</v>
      </c>
      <c r="Q9" s="7">
        <f t="shared" si="9"/>
        <v>1550</v>
      </c>
      <c r="R9" s="75">
        <v>20000000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1342</v>
      </c>
    </row>
    <row r="29" spans="1:19" s="10" customFormat="1" x14ac:dyDescent="0.25">
      <c r="C29" s="67" t="s">
        <v>1</v>
      </c>
      <c r="D29" s="67">
        <v>7550000</v>
      </c>
      <c r="F29" s="52" t="s">
        <v>71</v>
      </c>
      <c r="G29" s="52">
        <v>1611</v>
      </c>
      <c r="H29" s="10">
        <f>G29/G28</f>
        <v>1.2004470938897169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2024-09-26T05:31:02Z</dcterms:modified>
</cp:coreProperties>
</file>