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Pen\Dhanaji Bahirau Kale\"/>
    </mc:Choice>
  </mc:AlternateContent>
  <xr:revisionPtr revIDLastSave="0" documentId="13_ncr:1_{0620F53A-1B6C-48F7-9C02-6024FCA2994B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4" l="1"/>
  <c r="Q3" i="4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<sst xmlns="http://schemas.openxmlformats.org/spreadsheetml/2006/main" count="131" uniqueCount="89">
  <si>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</si>
  <si>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</si>
  <si>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</si>
  <si>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</si>
  <si>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</si>
  <si>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</si>
  <si>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</si>
  <si>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</si>
  <si>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</si>
  <si>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</si>
  <si>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</si>
  <si>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</si>
  <si>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</si>
  <si>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</si>
  <si>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</si>
  <si>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</si>
  <si>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</si>
  <si>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</si>
  <si>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</si>
  <si>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</si>
  <si>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</si>
  <si>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</si>
  <si>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</si>
  <si>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</si>
  <si>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</si>
  <si>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</si>
  <si>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</si>
  <si>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</si>
  <si>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</si>
  <si>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</si>
  <si>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</si>
  <si>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</si>
  <si>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</si>
  <si>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</si>
  <si>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</si>
  <si>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</si>
  <si>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</si>
  <si>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</si>
  <si>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</si>
  <si>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</si>
  <si>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</si>
  <si>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</si>
  <si>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</si>
  <si>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</si>
  <si>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</si>
  <si>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</si>
  <si>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</si>
  <si>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</si>
  <si>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</si>
  <si>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</si>
  <si>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</si>
  <si>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</si>
  <si>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</si>
  <si>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</si>
  <si>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</si>
  <si>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</si>
  <si>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</si>
  <si>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</si>
  <si>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</si>
  <si>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</si>
  <si>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</si>
  <si>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</si>
  <si>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</si>
  <si>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</si>
  <si>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</si>
  <si>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</si>
  <si>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</si>
  <si>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</si>
  <si>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</si>
  <si>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</si>
  <si>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</si>
  <si>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</si>
  <si>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</si>
  <si>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</si>
  <si>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</si>
  <si>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</si>
  <si>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</si>
  <si>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</si>
  <si>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</si>
  <si>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</si>
  <si>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</si>
  <si>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</si>
  <si>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</si>
  <si>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</si>
  <si>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22.08.2024</t>
  </si>
  <si>
    <t>IGR-03.01.24</t>
  </si>
  <si>
    <t>IGR-07.05.24</t>
  </si>
  <si>
    <t>BALC</t>
  </si>
  <si>
    <t>TACA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</si>
</sst>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11DE3-03D5-44B8-B951-6D6F3B48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D8881E-CA90-43AF-871F-4230963E7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496560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DCCD1-0C03-4819-967E-1E2F000E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030960" cy="87832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306034</xdr:colOff>
      <xdr:row>48</xdr:row>
      <xdr:rowOff>115519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B3D7A2-A432-4D8A-BCE7-D969D49E5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0434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5"/>
      <c r="L1" s="75"/>
      <c r="M1" s="75"/>
      <c r="N1" s="75"/>
      <c r="O1" s="75"/>
      <c r="P1" s="75"/>
      <c r="Q1" s="75"/>
      <c r="R1" s="75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workbookViewId="0">
      <selection activeCell="C20" sqref="C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10000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7500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7500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10000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467</v>
      </c>
      <c r="D18" s="24"/>
    </row>
    <row r="19" spans="1:5" x14ac:dyDescent="0.25">
      <c r="A19" s="15" t="s">
        <v>73</v>
      </c>
      <c r="B19" s="6"/>
      <c r="C19" s="30">
        <f>C18*C16</f>
        <v>4670000</v>
      </c>
      <c r="D19" s="72"/>
      <c r="E19" s="65"/>
    </row>
    <row r="20" spans="1:5" x14ac:dyDescent="0.25">
      <c r="A20" s="15" t="s">
        <v>24</v>
      </c>
      <c r="C20" s="31">
        <f>C19*90%</f>
        <v>4203000</v>
      </c>
      <c r="D20" s="30"/>
      <c r="E20" s="65"/>
    </row>
    <row r="21" spans="1:5" x14ac:dyDescent="0.25">
      <c r="A21" s="15" t="s">
        <v>25</v>
      </c>
      <c r="C21" s="31">
        <f>C19*80%</f>
        <v>3736000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1167500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9729.1666666666661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G28" sqref="G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467</v>
      </c>
      <c r="C2" s="4">
        <f t="shared" ref="C2:C16" si="1">B2*1.2</f>
        <v>560.4</v>
      </c>
      <c r="D2" s="4">
        <f t="shared" ref="D2:D16" si="2">C2*1.2</f>
        <v>672.4799999999999</v>
      </c>
      <c r="E2" s="5">
        <f t="shared" ref="E2:E16" si="3">R2</f>
        <v>4231656</v>
      </c>
      <c r="F2" s="73">
        <f t="shared" ref="F2:F15" si="4">ROUND((E2/B2),0)</f>
        <v>9061</v>
      </c>
      <c r="G2" s="73">
        <f t="shared" ref="G2:G15" si="5">ROUND((E2/C2),0)</f>
        <v>7551</v>
      </c>
      <c r="H2" s="73">
        <f t="shared" ref="H2:H15" si="6">ROUND((E2/D2),0)</f>
        <v>6293</v>
      </c>
      <c r="I2" s="73">
        <f t="shared" ref="I2:I15" si="7">T2</f>
        <v>0</v>
      </c>
      <c r="J2" s="73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467</v>
      </c>
      <c r="R2" s="74">
        <v>4231656</v>
      </c>
      <c r="S2" s="2" t="s">
        <v>85</v>
      </c>
    </row>
    <row r="3" spans="1:19" x14ac:dyDescent="0.25">
      <c r="A3" s="4">
        <v>2</v>
      </c>
      <c r="B3" s="4">
        <f t="shared" si="0"/>
        <v>393.53183999999999</v>
      </c>
      <c r="C3" s="4">
        <f t="shared" si="1"/>
        <v>472.23820799999999</v>
      </c>
      <c r="D3" s="4">
        <f t="shared" si="2"/>
        <v>566.68584959999998</v>
      </c>
      <c r="E3" s="5">
        <f t="shared" si="3"/>
        <v>3931202</v>
      </c>
      <c r="F3" s="73">
        <f t="shared" si="4"/>
        <v>9990</v>
      </c>
      <c r="G3" s="73">
        <f t="shared" si="5"/>
        <v>8325</v>
      </c>
      <c r="H3" s="73">
        <f t="shared" si="6"/>
        <v>6937</v>
      </c>
      <c r="I3" s="73">
        <f t="shared" si="7"/>
        <v>0</v>
      </c>
      <c r="J3" s="73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f>36.56*10.764</f>
        <v>393.53183999999999</v>
      </c>
      <c r="R3" s="74">
        <v>3931202</v>
      </c>
      <c r="S3" s="2" t="s">
        <v>86</v>
      </c>
    </row>
    <row r="4" spans="1:19" x14ac:dyDescent="0.25">
      <c r="A4" s="4">
        <v>3</v>
      </c>
      <c r="B4" s="4">
        <f t="shared" si="0"/>
        <v>414</v>
      </c>
      <c r="C4" s="4">
        <f t="shared" si="1"/>
        <v>496.79999999999995</v>
      </c>
      <c r="D4" s="4">
        <f t="shared" si="2"/>
        <v>596.16</v>
      </c>
      <c r="E4" s="5">
        <f t="shared" si="3"/>
        <v>4700000</v>
      </c>
      <c r="F4" s="73">
        <f t="shared" si="4"/>
        <v>11353</v>
      </c>
      <c r="G4" s="73">
        <f t="shared" si="5"/>
        <v>9461</v>
      </c>
      <c r="H4" s="73">
        <f t="shared" si="6"/>
        <v>7884</v>
      </c>
      <c r="I4" s="73">
        <f t="shared" si="7"/>
        <v>0</v>
      </c>
      <c r="J4" s="73">
        <f t="shared" si="8"/>
        <v>0</v>
      </c>
      <c r="K4" s="7"/>
      <c r="L4" s="7"/>
      <c r="M4" s="7"/>
      <c r="N4" s="7"/>
      <c r="O4" s="7">
        <v>0</v>
      </c>
      <c r="P4" s="7">
        <f t="shared" si="9"/>
        <v>0</v>
      </c>
      <c r="Q4" s="7">
        <v>414</v>
      </c>
      <c r="R4" s="74">
        <v>4700000</v>
      </c>
      <c r="S4" s="2"/>
    </row>
    <row r="5" spans="1:19" x14ac:dyDescent="0.25">
      <c r="A5" s="4">
        <v>4</v>
      </c>
      <c r="B5" s="4">
        <f t="shared" si="0"/>
        <v>394</v>
      </c>
      <c r="C5" s="4">
        <f t="shared" si="1"/>
        <v>472.79999999999995</v>
      </c>
      <c r="D5" s="4">
        <f t="shared" si="2"/>
        <v>567.3599999999999</v>
      </c>
      <c r="E5" s="5">
        <f t="shared" si="3"/>
        <v>4060000</v>
      </c>
      <c r="F5" s="73">
        <f t="shared" si="4"/>
        <v>10305</v>
      </c>
      <c r="G5" s="73">
        <f t="shared" si="5"/>
        <v>8587</v>
      </c>
      <c r="H5" s="73">
        <f t="shared" si="6"/>
        <v>7156</v>
      </c>
      <c r="I5" s="73">
        <f t="shared" si="7"/>
        <v>0</v>
      </c>
      <c r="J5" s="73">
        <f t="shared" si="8"/>
        <v>0</v>
      </c>
      <c r="K5" s="7"/>
      <c r="L5" s="7"/>
      <c r="M5" s="7"/>
      <c r="N5" s="7"/>
      <c r="O5" s="7">
        <v>0</v>
      </c>
      <c r="P5" s="7">
        <f t="shared" si="9"/>
        <v>0</v>
      </c>
      <c r="Q5" s="7">
        <v>394</v>
      </c>
      <c r="R5" s="74">
        <v>4060000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52" t="s">
        <v>83</v>
      </c>
      <c r="G26" s="52">
        <v>452</v>
      </c>
    </row>
    <row r="27" spans="1:19" s="10" customFormat="1" x14ac:dyDescent="0.25">
      <c r="F27" s="52" t="s">
        <v>87</v>
      </c>
      <c r="G27" s="52">
        <v>15</v>
      </c>
    </row>
    <row r="28" spans="1:19" s="10" customFormat="1" x14ac:dyDescent="0.25">
      <c r="C28" s="67" t="s">
        <v>74</v>
      </c>
      <c r="D28" s="67" t="s">
        <v>84</v>
      </c>
      <c r="F28" s="52" t="s">
        <v>88</v>
      </c>
      <c r="G28" s="52">
        <f>SUM(G26:G27)</f>
        <v>467</v>
      </c>
    </row>
    <row r="29" spans="1:19" s="10" customFormat="1" x14ac:dyDescent="0.25">
      <c r="C29" s="67" t="s">
        <v>1</v>
      </c>
      <c r="D29" s="67">
        <v>4311628</v>
      </c>
      <c r="F29" s="52" t="s">
        <v>71</v>
      </c>
      <c r="G29" s="52">
        <v>514</v>
      </c>
      <c r="H29" s="10">
        <f>G29/G28</f>
        <v>1.100642398286938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2024-09-23T04:39:02Z</dcterms:modified>
</cp:coreProperties>
</file>