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PL PBB Fort\Ramesh Namdeo Mali\"/>
    </mc:Choice>
  </mc:AlternateContent>
  <xr:revisionPtr revIDLastSave="0" documentId="13_ncr:1_{4EA0E3C8-71A2-46F6-82C3-387896D238DA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2" i="4" l="1"/>
  <c r="Q11" i="4"/>
  <c r="Q10" i="4"/>
  <c r="Q9" i="4"/>
  <c r="Q8" i="4"/>
  <c r="Q7" i="4"/>
  <c r="Q6" i="4"/>
  <c r="Q5" i="4"/>
  <c r="Q4" i="4"/>
  <c r="Q3" i="4"/>
  <c r="Q2" i="4"/>
  <c r="G31" i="4"/>
  <c r="G29" i="4"/>
  <c r="I24" i="4"/>
  <c r="I25" i="4"/>
  <c r="I26" i="4"/>
  <c r="I27" i="4"/>
  <c r="I23" i="4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12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<sst xmlns="http://schemas.openxmlformats.org/spreadsheetml/2006/main" count="141" uniqueCount="99">
  <si>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</si>
  <si>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</si>
  <si>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</si>
  <si>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</si>
  <si>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</si>
  <si>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</si>
  <si>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</si>
  <si>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</si>
  <si>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</si>
  <si>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</si>
  <si>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</si>
  <si>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</si>
  <si>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</si>
  <si>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</si>
  <si>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</si>
  <si>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</si>
  <si>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</si>
  <si>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</si>
  <si>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</si>
  <si>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</si>
  <si>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</si>
  <si>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</si>
  <si>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</si>
  <si>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</si>
  <si>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</si>
  <si>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</si>
  <si>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</si>
  <si>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</si>
  <si>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</si>
  <si>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</si>
  <si>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</si>
  <si>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</si>
  <si>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</si>
  <si>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</si>
  <si>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</si>
  <si>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</si>
  <si>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</si>
  <si>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</si>
  <si>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</si>
  <si>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</si>
  <si>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</si>
  <si>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</si>
  <si>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</si>
  <si>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</si>
  <si>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</si>
  <si>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</si>
  <si>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</si>
  <si>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</si>
  <si>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</si>
  <si>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</si>
  <si>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</si>
  <si>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</si>
  <si>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</si>
  <si>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</si>
  <si>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</si>
  <si>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</si>
  <si>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</si>
  <si>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</si>
  <si>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</si>
  <si>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</si>
  <si>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</si>
  <si>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</si>
  <si>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</si>
  <si>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</si>
  <si>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</si>
  <si>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</si>
  <si>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</si>
  <si>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</si>
  <si>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</si>
  <si>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</si>
  <si>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</si>
  <si>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</si>
  <si>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</si>
  <si>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</si>
  <si>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</si>
  <si>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</si>
  <si>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</si>
  <si>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</si>
  <si>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</si>
  <si>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</si>
  <si>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</si>
  <si>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</si>
  <si>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</si>
  <si>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</si>
  <si>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TACA</t>
  </si>
  <si>
    <t>APPURTENT</t>
  </si>
  <si>
    <t>ENCL BALC</t>
  </si>
  <si>
    <t>ELEVATION</t>
  </si>
  <si>
    <t>TERRACE</t>
  </si>
  <si>
    <t>IGR-16.09.24</t>
  </si>
  <si>
    <t>IGR-29.08.24</t>
  </si>
  <si>
    <t>IGR-28.08.24</t>
  </si>
  <si>
    <t>IGR-26.08.24</t>
  </si>
  <si>
    <t>IGR-19.07.24</t>
  </si>
  <si>
    <t>IGR-28.05.24</t>
  </si>
  <si>
    <t>IGR-09.05.24</t>
  </si>
  <si>
    <t>IGR-27.03.24</t>
  </si>
  <si>
    <t>IGR-04.01.24</t>
  </si>
  <si>
    <t>IGR-26.02.24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</si>
</sst>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.000_ ;_ * \-#,##0.0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165" fontId="0" fillId="0" borderId="0" xfId="1" applyNumberFormat="1" applyFont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FDB42F-A091-42A4-B1DD-42125333C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92C9EA-EFC3-4D2E-BFA2-CCED75963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44</xdr:row>
      <xdr:rowOff>77381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75A31E-CFFE-43E4-B3BD-D30659972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4593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67875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322E46-FF7E-4DBC-803A-066D37886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02275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62A9F1-AC6F-41DF-A71A-591A84E2E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5689CD-68CD-45DE-878B-C60B4D23E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F22277-B4AA-40E4-A50D-744BE1DE7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C7BBD4-764F-444B-9CD8-A5DB29611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BF2645-C234-423E-853D-179683A4B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573AA2-DA62-4C6A-B799-7B97C1F20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2E55B8-22D3-4B8D-9DC6-ADB5CAD24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3FCB7B-5FC5-418F-A317-4213CF39C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E2B59-C90B-4F9B-B13A-68596D18F45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15A74-36FB-4F53-A7B8-2C960E05DAF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6" sqref="C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17500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15000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15000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17500</v>
      </c>
      <c r="D16" s="22"/>
    </row>
    <row r="17" spans="1:5" x14ac:dyDescent="0.25">
      <c r="B17" s="23"/>
      <c r="C17" s="24"/>
      <c r="D17" s="24"/>
    </row>
    <row r="18" spans="1:5" x14ac:dyDescent="0.25">
      <c r="A18" s="69" t="str">
        <f>E3</f>
        <v>ACA</v>
      </c>
      <c r="B18" s="7"/>
      <c r="C18" s="29">
        <v>420</v>
      </c>
      <c r="D18" s="24"/>
    </row>
    <row r="19" spans="1:5" x14ac:dyDescent="0.25">
      <c r="A19" s="15" t="s">
        <v>73</v>
      </c>
      <c r="B19" s="6"/>
      <c r="C19" s="30">
        <f>C18*C16</f>
        <v>7350000</v>
      </c>
      <c r="D19" s="70"/>
      <c r="E19" s="65"/>
    </row>
    <row r="20" spans="1:5" x14ac:dyDescent="0.25">
      <c r="A20" s="15" t="s">
        <v>24</v>
      </c>
      <c r="C20" s="31">
        <f>C19*98%</f>
        <v>7203000</v>
      </c>
      <c r="D20" s="30"/>
      <c r="E20" s="65"/>
    </row>
    <row r="21" spans="1:5" x14ac:dyDescent="0.25">
      <c r="A21" s="15" t="s">
        <v>25</v>
      </c>
      <c r="C21" s="31">
        <f>C19*80%</f>
        <v>5880000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1050000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15312.5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25" sqref="R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588.00502800000004</v>
      </c>
      <c r="C2" s="4">
        <f t="shared" ref="C2:C16" si="1">B2*1.2</f>
        <v>705.60603360000005</v>
      </c>
      <c r="D2" s="4">
        <f t="shared" ref="D2:D16" si="2">C2*1.2</f>
        <v>846.72724032000008</v>
      </c>
      <c r="E2" s="5">
        <f t="shared" ref="E2:E16" si="3">R2</f>
        <v>9621288</v>
      </c>
      <c r="F2" s="4">
        <f t="shared" ref="F2:F15" si="4">ROUND((E2/B2),0)</f>
        <v>16363</v>
      </c>
      <c r="G2" s="4">
        <f t="shared" ref="G2:G15" si="5">ROUND((E2/C2),0)</f>
        <v>13635</v>
      </c>
      <c r="H2" s="4">
        <f t="shared" ref="H2:H15" si="6">ROUND((E2/D2),0)</f>
        <v>11363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54.627*10.764</f>
        <v>588.00502800000004</v>
      </c>
      <c r="R2" s="2">
        <v>9621288</v>
      </c>
      <c r="S2" s="2" t="s">
        <v>89</v>
      </c>
    </row>
    <row r="3" spans="1:19" x14ac:dyDescent="0.25">
      <c r="A3" s="4">
        <v>2</v>
      </c>
      <c r="B3" s="4">
        <f t="shared" si="0"/>
        <v>588.00502800000004</v>
      </c>
      <c r="C3" s="4">
        <f t="shared" si="1"/>
        <v>705.60603360000005</v>
      </c>
      <c r="D3" s="4">
        <f t="shared" si="2"/>
        <v>846.72724032000008</v>
      </c>
      <c r="E3" s="5">
        <f t="shared" si="3"/>
        <v>10192595</v>
      </c>
      <c r="F3" s="72">
        <f t="shared" si="4"/>
        <v>17334</v>
      </c>
      <c r="G3" s="72">
        <f t="shared" si="5"/>
        <v>14445</v>
      </c>
      <c r="H3" s="72">
        <f t="shared" si="6"/>
        <v>12038</v>
      </c>
      <c r="I3" s="72">
        <f t="shared" si="7"/>
        <v>0</v>
      </c>
      <c r="J3" s="72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54.627*10.764</f>
        <v>588.00502800000004</v>
      </c>
      <c r="R3" s="73">
        <v>10192595</v>
      </c>
      <c r="S3" s="73" t="s">
        <v>90</v>
      </c>
    </row>
    <row r="4" spans="1:19" x14ac:dyDescent="0.25">
      <c r="A4" s="4">
        <v>3</v>
      </c>
      <c r="B4" s="4">
        <f t="shared" si="0"/>
        <v>588.00502800000004</v>
      </c>
      <c r="C4" s="4">
        <f t="shared" si="1"/>
        <v>705.60603360000005</v>
      </c>
      <c r="D4" s="4">
        <f t="shared" si="2"/>
        <v>846.72724032000008</v>
      </c>
      <c r="E4" s="5">
        <f t="shared" si="3"/>
        <v>9940946</v>
      </c>
      <c r="F4" s="4">
        <f t="shared" si="4"/>
        <v>16906</v>
      </c>
      <c r="G4" s="4">
        <f t="shared" si="5"/>
        <v>14089</v>
      </c>
      <c r="H4" s="4">
        <f t="shared" si="6"/>
        <v>11740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54.627*10.764</f>
        <v>588.00502800000004</v>
      </c>
      <c r="R4" s="2">
        <v>9940946</v>
      </c>
      <c r="S4" s="2" t="s">
        <v>91</v>
      </c>
    </row>
    <row r="5" spans="1:19" x14ac:dyDescent="0.25">
      <c r="A5" s="4">
        <v>4</v>
      </c>
      <c r="B5" s="4">
        <f t="shared" si="0"/>
        <v>418.08452399999999</v>
      </c>
      <c r="C5" s="4">
        <f t="shared" si="1"/>
        <v>501.70142879999997</v>
      </c>
      <c r="D5" s="4">
        <f t="shared" si="2"/>
        <v>602.04171455999995</v>
      </c>
      <c r="E5" s="5">
        <f t="shared" si="3"/>
        <v>7179203</v>
      </c>
      <c r="F5" s="72">
        <f t="shared" si="4"/>
        <v>17172</v>
      </c>
      <c r="G5" s="72">
        <f t="shared" si="5"/>
        <v>14310</v>
      </c>
      <c r="H5" s="72">
        <f t="shared" si="6"/>
        <v>11925</v>
      </c>
      <c r="I5" s="72">
        <f t="shared" si="7"/>
        <v>0</v>
      </c>
      <c r="J5" s="72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f>38.841*10.764</f>
        <v>418.08452399999999</v>
      </c>
      <c r="R5" s="73">
        <v>7179203</v>
      </c>
      <c r="S5" s="73" t="s">
        <v>92</v>
      </c>
    </row>
    <row r="6" spans="1:19" x14ac:dyDescent="0.25">
      <c r="A6" s="4">
        <v>5</v>
      </c>
      <c r="B6" s="4">
        <f t="shared" si="0"/>
        <v>588.00502800000004</v>
      </c>
      <c r="C6" s="4">
        <f t="shared" si="1"/>
        <v>705.60603360000005</v>
      </c>
      <c r="D6" s="4">
        <f t="shared" si="2"/>
        <v>846.72724032000008</v>
      </c>
      <c r="E6" s="5">
        <f t="shared" si="3"/>
        <v>8841258</v>
      </c>
      <c r="F6" s="4">
        <f t="shared" si="4"/>
        <v>15036</v>
      </c>
      <c r="G6" s="4">
        <f t="shared" si="5"/>
        <v>12530</v>
      </c>
      <c r="H6" s="4">
        <f t="shared" si="6"/>
        <v>10442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>54.627*10.764</f>
        <v>588.00502800000004</v>
      </c>
      <c r="R6" s="2">
        <v>8841258</v>
      </c>
      <c r="S6" s="2" t="s">
        <v>93</v>
      </c>
    </row>
    <row r="7" spans="1:19" x14ac:dyDescent="0.25">
      <c r="A7" s="4">
        <v>6</v>
      </c>
      <c r="B7" s="4">
        <f t="shared" si="0"/>
        <v>588.00502800000004</v>
      </c>
      <c r="C7" s="4">
        <f t="shared" si="1"/>
        <v>705.60603360000005</v>
      </c>
      <c r="D7" s="4">
        <f t="shared" si="2"/>
        <v>846.72724032000008</v>
      </c>
      <c r="E7" s="5">
        <f t="shared" si="3"/>
        <v>9906888</v>
      </c>
      <c r="F7" s="4">
        <f t="shared" si="4"/>
        <v>16848</v>
      </c>
      <c r="G7" s="4">
        <f t="shared" si="5"/>
        <v>14040</v>
      </c>
      <c r="H7" s="4">
        <f t="shared" si="6"/>
        <v>11700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>54.627*10.764</f>
        <v>588.00502800000004</v>
      </c>
      <c r="R7" s="2">
        <v>9906888</v>
      </c>
      <c r="S7" s="2" t="s">
        <v>94</v>
      </c>
    </row>
    <row r="8" spans="1:19" x14ac:dyDescent="0.25">
      <c r="A8" s="4">
        <v>7</v>
      </c>
      <c r="B8" s="4">
        <f t="shared" si="0"/>
        <v>588.00502800000004</v>
      </c>
      <c r="C8" s="4">
        <f t="shared" si="1"/>
        <v>705.60603360000005</v>
      </c>
      <c r="D8" s="4">
        <f t="shared" si="2"/>
        <v>846.72724032000008</v>
      </c>
      <c r="E8" s="5">
        <f t="shared" si="3"/>
        <v>9620113</v>
      </c>
      <c r="F8" s="4">
        <f t="shared" si="4"/>
        <v>16361</v>
      </c>
      <c r="G8" s="4">
        <f t="shared" si="5"/>
        <v>13634</v>
      </c>
      <c r="H8" s="4">
        <f t="shared" si="6"/>
        <v>11362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>54.627*10.764</f>
        <v>588.00502800000004</v>
      </c>
      <c r="R8" s="2">
        <v>9620113</v>
      </c>
      <c r="S8" s="2" t="s">
        <v>95</v>
      </c>
    </row>
    <row r="9" spans="1:19" x14ac:dyDescent="0.25">
      <c r="A9" s="4">
        <v>8</v>
      </c>
      <c r="B9" s="4">
        <f t="shared" si="0"/>
        <v>420.63559200000003</v>
      </c>
      <c r="C9" s="4">
        <f t="shared" si="1"/>
        <v>504.7627104</v>
      </c>
      <c r="D9" s="4">
        <f t="shared" si="2"/>
        <v>605.71525248</v>
      </c>
      <c r="E9" s="5">
        <f t="shared" si="3"/>
        <v>6319749</v>
      </c>
      <c r="F9" s="4">
        <f t="shared" si="4"/>
        <v>15024</v>
      </c>
      <c r="G9" s="4">
        <f t="shared" si="5"/>
        <v>12520</v>
      </c>
      <c r="H9" s="4">
        <f t="shared" si="6"/>
        <v>10434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>39.078*10.764</f>
        <v>420.63559200000003</v>
      </c>
      <c r="R9" s="2">
        <v>6319749</v>
      </c>
      <c r="S9" s="2" t="s">
        <v>96</v>
      </c>
    </row>
    <row r="10" spans="1:19" x14ac:dyDescent="0.25">
      <c r="A10" s="4">
        <v>9</v>
      </c>
      <c r="B10" s="4">
        <f t="shared" si="0"/>
        <v>420.63559200000003</v>
      </c>
      <c r="C10" s="4">
        <f t="shared" si="1"/>
        <v>504.7627104</v>
      </c>
      <c r="D10" s="4">
        <f t="shared" si="2"/>
        <v>605.71525248</v>
      </c>
      <c r="E10" s="5">
        <f t="shared" si="3"/>
        <v>6892978</v>
      </c>
      <c r="F10" s="4">
        <f t="shared" si="4"/>
        <v>16387</v>
      </c>
      <c r="G10" s="4">
        <f t="shared" si="5"/>
        <v>13656</v>
      </c>
      <c r="H10" s="4">
        <f t="shared" si="6"/>
        <v>11380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>39.078*10.764</f>
        <v>420.63559200000003</v>
      </c>
      <c r="R10" s="2">
        <v>6892978</v>
      </c>
      <c r="S10" s="2" t="s">
        <v>97</v>
      </c>
    </row>
    <row r="11" spans="1:19" x14ac:dyDescent="0.25">
      <c r="A11" s="4">
        <v>10</v>
      </c>
      <c r="B11" s="4">
        <f t="shared" si="0"/>
        <v>418.08452399999999</v>
      </c>
      <c r="C11" s="4">
        <f t="shared" si="1"/>
        <v>501.70142879999997</v>
      </c>
      <c r="D11" s="4">
        <f t="shared" si="2"/>
        <v>602.04171455999995</v>
      </c>
      <c r="E11" s="5">
        <f t="shared" si="3"/>
        <v>6208476</v>
      </c>
      <c r="F11" s="4">
        <f t="shared" si="4"/>
        <v>14850</v>
      </c>
      <c r="G11" s="4">
        <f t="shared" si="5"/>
        <v>12375</v>
      </c>
      <c r="H11" s="4">
        <f t="shared" si="6"/>
        <v>10312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f>38.841*10.764</f>
        <v>418.08452399999999</v>
      </c>
      <c r="R11" s="2">
        <v>6208476</v>
      </c>
      <c r="S11" s="2" t="s">
        <v>98</v>
      </c>
    </row>
    <row r="12" spans="1:19" x14ac:dyDescent="0.25">
      <c r="A12" s="4">
        <v>11</v>
      </c>
      <c r="B12" s="4">
        <f t="shared" si="0"/>
        <v>440</v>
      </c>
      <c r="C12" s="4">
        <f t="shared" si="1"/>
        <v>528</v>
      </c>
      <c r="D12" s="4">
        <f t="shared" si="2"/>
        <v>633.6</v>
      </c>
      <c r="E12" s="5">
        <f t="shared" si="3"/>
        <v>9300000</v>
      </c>
      <c r="F12" s="72">
        <f t="shared" si="4"/>
        <v>21136</v>
      </c>
      <c r="G12" s="72">
        <f t="shared" si="5"/>
        <v>17614</v>
      </c>
      <c r="H12" s="72">
        <f t="shared" si="6"/>
        <v>14678</v>
      </c>
      <c r="I12" s="72">
        <f t="shared" si="7"/>
        <v>0</v>
      </c>
      <c r="J12" s="72">
        <f t="shared" si="8"/>
        <v>0</v>
      </c>
      <c r="K12" s="7"/>
      <c r="L12" s="7"/>
      <c r="M12" s="7"/>
      <c r="N12" s="7"/>
      <c r="O12" s="7">
        <v>0</v>
      </c>
      <c r="P12" s="7">
        <f t="shared" si="10"/>
        <v>0</v>
      </c>
      <c r="Q12" s="7">
        <v>440</v>
      </c>
      <c r="R12" s="73">
        <v>9300000</v>
      </c>
      <c r="S12" s="2"/>
    </row>
    <row r="13" spans="1:19" x14ac:dyDescent="0.25">
      <c r="A13" s="4">
        <v>12</v>
      </c>
      <c r="B13" s="4">
        <f t="shared" si="0"/>
        <v>313</v>
      </c>
      <c r="C13" s="4">
        <f t="shared" si="1"/>
        <v>375.59999999999997</v>
      </c>
      <c r="D13" s="4">
        <f t="shared" si="2"/>
        <v>450.71999999999997</v>
      </c>
      <c r="E13" s="5">
        <f t="shared" si="3"/>
        <v>7300000</v>
      </c>
      <c r="F13" s="72">
        <f t="shared" si="4"/>
        <v>23323</v>
      </c>
      <c r="G13" s="72">
        <f t="shared" si="5"/>
        <v>19436</v>
      </c>
      <c r="H13" s="72">
        <f t="shared" si="6"/>
        <v>16196</v>
      </c>
      <c r="I13" s="72">
        <f t="shared" si="7"/>
        <v>0</v>
      </c>
      <c r="J13" s="72">
        <f t="shared" si="8"/>
        <v>0</v>
      </c>
      <c r="K13" s="7"/>
      <c r="L13" s="7"/>
      <c r="M13" s="7"/>
      <c r="N13" s="7"/>
      <c r="O13" s="7">
        <v>0</v>
      </c>
      <c r="P13" s="7">
        <f t="shared" si="10"/>
        <v>0</v>
      </c>
      <c r="Q13" s="7">
        <v>313</v>
      </c>
      <c r="R13" s="73">
        <v>7300000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ref="Q13:Q15" si="11">P14/1.2</f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52" t="s">
        <v>83</v>
      </c>
      <c r="G23" s="52">
        <v>320</v>
      </c>
      <c r="H23" s="71">
        <v>29.713999999999999</v>
      </c>
      <c r="I23" s="10">
        <f>H23*10.764</f>
        <v>319.84149599999995</v>
      </c>
    </row>
    <row r="24" spans="1:19" s="10" customFormat="1" x14ac:dyDescent="0.25">
      <c r="F24" s="52" t="s">
        <v>85</v>
      </c>
      <c r="G24" s="52">
        <v>30</v>
      </c>
      <c r="H24" s="71">
        <v>2.8050000000000002</v>
      </c>
      <c r="I24" s="10">
        <f t="shared" ref="I24:I27" si="47">H24*10.764</f>
        <v>30.193020000000001</v>
      </c>
    </row>
    <row r="25" spans="1:19" s="10" customFormat="1" x14ac:dyDescent="0.25">
      <c r="F25" s="52" t="s">
        <v>86</v>
      </c>
      <c r="G25" s="52">
        <v>34</v>
      </c>
      <c r="H25" s="71">
        <v>3.1469999999999998</v>
      </c>
      <c r="I25" s="10">
        <f t="shared" si="47"/>
        <v>33.874307999999999</v>
      </c>
    </row>
    <row r="26" spans="1:19" s="10" customFormat="1" x14ac:dyDescent="0.25">
      <c r="F26" s="52" t="s">
        <v>87</v>
      </c>
      <c r="G26" s="52">
        <v>15</v>
      </c>
      <c r="H26" s="71">
        <v>1.4279999999999999</v>
      </c>
      <c r="I26" s="10">
        <f t="shared" si="47"/>
        <v>15.370991999999998</v>
      </c>
    </row>
    <row r="27" spans="1:19" s="10" customFormat="1" x14ac:dyDescent="0.25">
      <c r="F27" s="52" t="s">
        <v>88</v>
      </c>
      <c r="G27" s="52">
        <v>21</v>
      </c>
      <c r="H27" s="71">
        <v>1.984</v>
      </c>
      <c r="I27" s="10">
        <f t="shared" si="47"/>
        <v>21.355775999999999</v>
      </c>
    </row>
    <row r="28" spans="1:19" s="10" customFormat="1" x14ac:dyDescent="0.25">
      <c r="C28" s="67" t="s">
        <v>74</v>
      </c>
      <c r="D28" s="67"/>
      <c r="F28" s="52" t="s">
        <v>84</v>
      </c>
      <c r="G28" s="52">
        <f>SUM(G23:G27)</f>
        <v>420</v>
      </c>
    </row>
    <row r="29" spans="1:19" s="10" customFormat="1" x14ac:dyDescent="0.25">
      <c r="C29" s="67" t="s">
        <v>1</v>
      </c>
      <c r="D29" s="67">
        <v>7083458</v>
      </c>
      <c r="F29" s="52" t="s">
        <v>71</v>
      </c>
      <c r="G29" s="52">
        <f>G28*1.1</f>
        <v>462.00000000000006</v>
      </c>
      <c r="H29" s="10">
        <f>G29/G28</f>
        <v>1.1000000000000001</v>
      </c>
    </row>
    <row r="30" spans="1:19" s="10" customFormat="1" x14ac:dyDescent="0.25">
      <c r="F30" s="52" t="s">
        <v>72</v>
      </c>
      <c r="G30" s="52">
        <v>17500</v>
      </c>
    </row>
    <row r="31" spans="1:19" s="10" customFormat="1" x14ac:dyDescent="0.25">
      <c r="C31" s="68"/>
      <c r="D31" s="68"/>
      <c r="F31" s="68" t="s">
        <v>73</v>
      </c>
      <c r="G31" s="68">
        <f>G28*G30</f>
        <v>7350000</v>
      </c>
      <c r="H31" s="10">
        <f>G31/D29</f>
        <v>1.0376287965567099</v>
      </c>
    </row>
    <row r="32" spans="1:19" s="10" customFormat="1" x14ac:dyDescent="0.25">
      <c r="C32" s="68"/>
      <c r="D32" s="68"/>
      <c r="F32" s="68" t="s">
        <v>24</v>
      </c>
      <c r="G32" s="68">
        <f>G31*98%</f>
        <v>7203000</v>
      </c>
    </row>
    <row r="33" spans="3:7" s="10" customFormat="1" x14ac:dyDescent="0.25">
      <c r="C33" s="68"/>
      <c r="D33" s="68"/>
      <c r="F33" s="68" t="s">
        <v>25</v>
      </c>
      <c r="G33" s="68">
        <f>G31*80%</f>
        <v>5880000</v>
      </c>
    </row>
    <row r="34" spans="3:7" s="10" customFormat="1" x14ac:dyDescent="0.25">
      <c r="C34" s="68"/>
      <c r="D34" s="68"/>
    </row>
    <row r="35" spans="3:7" s="10" customFormat="1" x14ac:dyDescent="0.25">
      <c r="C35" s="68"/>
      <c r="D35" s="68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2024-09-18T10:05:23Z</dcterms:modified>
</cp:coreProperties>
</file>