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66859E22-2F09-4B83-BD70-520DF323316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35" i="4" l="1"/>
  <c r="G34" i="4"/>
  <c r="G33" i="4"/>
  <c r="Q4" i="4" l="1"/>
  <c r="Q2" i="4"/>
  <c r="G28" i="4"/>
  <c r="G31" i="4" s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4" i="4" l="1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1" i="23" s="1"/>
  <c r="C25" i="23" l="1"/>
  <c r="C20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<sst xmlns="http://schemas.openxmlformats.org/spreadsheetml/2006/main" count="134" uniqueCount="90">
  <si>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</si>
  <si>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</si>
  <si>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</si>
  <si>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</si>
  <si>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</si>
  <si>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</si>
  <si>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</si>
  <si>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</si>
  <si>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</si>
  <si>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</si>
  <si>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</si>
  <si>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</si>
  <si>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</si>
  <si>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</si>
  <si>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</si>
  <si>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</si>
  <si>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</si>
  <si>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</si>
  <si>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</si>
  <si>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</si>
  <si>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</si>
  <si>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</si>
  <si>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</si>
  <si>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</si>
  <si>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</si>
  <si>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</si>
  <si>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</si>
  <si>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</si>
  <si>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</si>
  <si>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</si>
  <si>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</si>
  <si>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</si>
  <si>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</si>
  <si>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</si>
  <si>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</si>
  <si>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</si>
  <si>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</si>
  <si>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</si>
  <si>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</si>
  <si>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</si>
  <si>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</si>
  <si>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</si>
  <si>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</si>
  <si>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</si>
  <si>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</si>
  <si>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</si>
  <si>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</si>
  <si>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</si>
  <si>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</si>
  <si>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</si>
  <si>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</si>
  <si>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</si>
  <si>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</si>
  <si>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</si>
  <si>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</si>
  <si>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</si>
  <si>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</si>
  <si>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</si>
  <si>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</si>
  <si>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</si>
  <si>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</si>
  <si>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</si>
  <si>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</si>
  <si>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</si>
  <si>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</si>
  <si>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</si>
  <si>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</si>
  <si>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</si>
  <si>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</si>
  <si>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</si>
  <si>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</si>
  <si>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</si>
  <si>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</si>
  <si>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</si>
  <si>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</si>
  <si>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</si>
  <si>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</si>
  <si>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</si>
  <si>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</si>
  <si>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</si>
  <si>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</si>
  <si>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</si>
  <si>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</si>
  <si>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</si>
  <si>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</si>
  <si>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</si>
  <si>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11.11.2020</t>
  </si>
  <si>
    <t>IGR-29.12.23</t>
  </si>
  <si>
    <t>1 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</si>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</sst>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25</xdr:row>
      <xdr:rowOff>133350</xdr:rowOff>
    </xdr:from>
    <xdr:to>
      <xdr:col>24</xdr:col>
      <xdr:colOff>201017</xdr:colOff>
      <xdr:row>58</xdr:row>
      <xdr:rowOff>38964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02DA4-2B33-49F3-B185-3765FC441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5467350"/>
          <a:ext cx="7106642" cy="6192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33866</xdr:colOff>
      <xdr:row>12</xdr:row>
      <xdr:rowOff>47625</xdr:rowOff>
    </xdr:from>
    <xdr:to>
      <xdr:col>21</xdr:col>
      <xdr:colOff>302513</xdr:colOff>
      <xdr:row>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1FF99-7D4C-4E83-8014-B49D6C5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2666" y="2333625"/>
          <a:ext cx="11241447" cy="796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462491</xdr:colOff>
      <xdr:row>8</xdr:row>
      <xdr:rowOff>57149</xdr:rowOff>
    </xdr:from>
    <xdr:to>
      <xdr:col>23</xdr:col>
      <xdr:colOff>578738</xdr:colOff>
      <xdr:row>46</xdr:row>
      <xdr:rowOff>84438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87D2A-A787-48E5-AFA3-0D7FA14B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1691" y="1581149"/>
          <a:ext cx="12917847" cy="7266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BDD36-CBBB-4C70-9A08-222A0E58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59615-17BF-4221-8EE8-5C2941E8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843E4-3DB3-4CAD-9309-3DCE3AA7F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8B980-F981-4D7A-AD89-F953F217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50DFF-F3DA-495E-A6A3-ACC49C62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86960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B90872-C952-487C-964F-CC68D2D2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20000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v>25000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936</v>
      </c>
      <c r="D18" s="24"/>
    </row>
    <row r="19" spans="1:5" x14ac:dyDescent="0.25">
      <c r="A19" s="15" t="s">
        <v>73</v>
      </c>
      <c r="B19" s="6"/>
      <c r="C19" s="30">
        <f>C18*C16</f>
        <v>23400000</v>
      </c>
      <c r="D19" s="72"/>
      <c r="E19" s="65"/>
    </row>
    <row r="20" spans="1:5" x14ac:dyDescent="0.25">
      <c r="A20" s="15" t="s">
        <v>24</v>
      </c>
      <c r="C20" s="31">
        <f>C19*90%</f>
        <v>21060000</v>
      </c>
      <c r="D20" s="30"/>
      <c r="E20" s="65"/>
    </row>
    <row r="21" spans="1:5" x14ac:dyDescent="0.25">
      <c r="A21" s="15" t="s">
        <v>25</v>
      </c>
      <c r="C21" s="31">
        <f>C19*80%</f>
        <v>18720000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3276000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48750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topLeftCell="A10" workbookViewId="0">
      <selection activeCell="Y24" sqref="Y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1036</v>
      </c>
      <c r="C2" s="4">
        <f t="shared" ref="C2:C16" si="1">B2*1.2</f>
        <v>1243.2</v>
      </c>
      <c r="D2" s="4">
        <f t="shared" ref="D2:D16" si="2">C2*1.2</f>
        <v>1491.84</v>
      </c>
      <c r="E2" s="5">
        <f t="shared" ref="E2:E16" si="3">R2</f>
        <v>22000000</v>
      </c>
      <c r="F2" s="73">
        <f t="shared" ref="F2:F15" si="4">ROUND((E2/B2),0)</f>
        <v>21236</v>
      </c>
      <c r="G2" s="4">
        <f t="shared" ref="G2:G15" si="5">ROUND((E2/C2),0)</f>
        <v>17696</v>
      </c>
      <c r="H2" s="4">
        <f t="shared" ref="H2:H15" si="6">ROUND((E2/D2),0)</f>
        <v>14747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999+37</f>
        <v>1036</v>
      </c>
      <c r="R2" s="2">
        <v>22000000</v>
      </c>
      <c r="S2" s="2" t="s">
        <v>87</v>
      </c>
    </row>
    <row r="3" spans="1:19" x14ac:dyDescent="0.25">
      <c r="A3" s="4">
        <v>2</v>
      </c>
      <c r="B3" s="4">
        <f t="shared" si="0"/>
        <v>752</v>
      </c>
      <c r="C3" s="4">
        <f t="shared" si="1"/>
        <v>902.4</v>
      </c>
      <c r="D3" s="4">
        <f t="shared" si="2"/>
        <v>1082.8799999999999</v>
      </c>
      <c r="E3" s="5">
        <f t="shared" si="3"/>
        <v>17580000</v>
      </c>
      <c r="F3" s="73">
        <f t="shared" si="4"/>
        <v>23378</v>
      </c>
      <c r="G3" s="4">
        <f t="shared" si="5"/>
        <v>19481</v>
      </c>
      <c r="H3" s="4">
        <f t="shared" si="6"/>
        <v>16234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752</v>
      </c>
      <c r="R3" s="2">
        <v>17580000</v>
      </c>
      <c r="S3" s="2" t="s">
        <v>87</v>
      </c>
    </row>
    <row r="4" spans="1:19" x14ac:dyDescent="0.25">
      <c r="A4" s="4">
        <v>3</v>
      </c>
      <c r="B4" s="4">
        <f t="shared" si="0"/>
        <v>1036</v>
      </c>
      <c r="C4" s="4">
        <f t="shared" si="1"/>
        <v>1243.2</v>
      </c>
      <c r="D4" s="4">
        <f t="shared" si="2"/>
        <v>1491.84</v>
      </c>
      <c r="E4" s="5">
        <f t="shared" si="3"/>
        <v>22000000</v>
      </c>
      <c r="F4" s="73">
        <f t="shared" si="4"/>
        <v>21236</v>
      </c>
      <c r="G4" s="4">
        <f t="shared" si="5"/>
        <v>17696</v>
      </c>
      <c r="H4" s="4">
        <f t="shared" si="6"/>
        <v>14747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999+37</f>
        <v>1036</v>
      </c>
      <c r="R4" s="2">
        <v>22000000</v>
      </c>
      <c r="S4" s="2" t="s">
        <v>87</v>
      </c>
    </row>
    <row r="5" spans="1:19" x14ac:dyDescent="0.25">
      <c r="A5" s="4">
        <v>4</v>
      </c>
      <c r="B5" s="4">
        <f t="shared" si="0"/>
        <v>942</v>
      </c>
      <c r="C5" s="4">
        <f t="shared" si="1"/>
        <v>1130.3999999999999</v>
      </c>
      <c r="D5" s="4">
        <f t="shared" si="2"/>
        <v>1356.4799999999998</v>
      </c>
      <c r="E5" s="5">
        <f t="shared" si="3"/>
        <v>25500000</v>
      </c>
      <c r="F5" s="4">
        <f t="shared" si="4"/>
        <v>27070</v>
      </c>
      <c r="G5" s="4">
        <f t="shared" si="5"/>
        <v>22558</v>
      </c>
      <c r="H5" s="4">
        <f t="shared" si="6"/>
        <v>18799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942</v>
      </c>
      <c r="R5" s="2">
        <v>25500000</v>
      </c>
      <c r="S5" s="2"/>
    </row>
    <row r="6" spans="1:19" x14ac:dyDescent="0.25">
      <c r="A6" s="4">
        <v>5</v>
      </c>
      <c r="B6" s="4">
        <f t="shared" si="0"/>
        <v>1031</v>
      </c>
      <c r="C6" s="4">
        <f t="shared" si="1"/>
        <v>1237.2</v>
      </c>
      <c r="D6" s="4">
        <f t="shared" si="2"/>
        <v>1484.64</v>
      </c>
      <c r="E6" s="5">
        <f t="shared" si="3"/>
        <v>28500000</v>
      </c>
      <c r="F6" s="4">
        <f t="shared" si="4"/>
        <v>27643</v>
      </c>
      <c r="G6" s="4">
        <f t="shared" si="5"/>
        <v>23036</v>
      </c>
      <c r="H6" s="4">
        <f t="shared" si="6"/>
        <v>19197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1031</v>
      </c>
      <c r="R6" s="2">
        <v>28500000</v>
      </c>
      <c r="S6" s="2"/>
    </row>
    <row r="7" spans="1:19" x14ac:dyDescent="0.25">
      <c r="A7" s="4">
        <v>6</v>
      </c>
      <c r="B7" s="4">
        <f t="shared" si="0"/>
        <v>809</v>
      </c>
      <c r="C7" s="4">
        <f t="shared" si="1"/>
        <v>970.8</v>
      </c>
      <c r="D7" s="4">
        <f t="shared" si="2"/>
        <v>1164.9599999999998</v>
      </c>
      <c r="E7" s="5">
        <f t="shared" si="3"/>
        <v>21800000</v>
      </c>
      <c r="F7" s="73">
        <f t="shared" si="4"/>
        <v>26947</v>
      </c>
      <c r="G7" s="4">
        <f t="shared" si="5"/>
        <v>22456</v>
      </c>
      <c r="H7" s="4">
        <f t="shared" si="6"/>
        <v>18713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809</v>
      </c>
      <c r="R7" s="2">
        <v>21800000</v>
      </c>
      <c r="S7" s="2"/>
    </row>
    <row r="8" spans="1:19" x14ac:dyDescent="0.25">
      <c r="A8" s="4">
        <v>7</v>
      </c>
      <c r="B8" s="4">
        <f t="shared" si="0"/>
        <v>809</v>
      </c>
      <c r="C8" s="4">
        <f t="shared" si="1"/>
        <v>970.8</v>
      </c>
      <c r="D8" s="4">
        <f t="shared" si="2"/>
        <v>1164.9599999999998</v>
      </c>
      <c r="E8" s="5">
        <f t="shared" si="3"/>
        <v>22600000</v>
      </c>
      <c r="F8" s="4">
        <f t="shared" si="4"/>
        <v>27936</v>
      </c>
      <c r="G8" s="4">
        <f t="shared" si="5"/>
        <v>23280</v>
      </c>
      <c r="H8" s="4">
        <f t="shared" si="6"/>
        <v>19400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809</v>
      </c>
      <c r="R8" s="2">
        <v>22600000</v>
      </c>
      <c r="S8" s="2"/>
    </row>
    <row r="9" spans="1:19" x14ac:dyDescent="0.25">
      <c r="A9" s="4">
        <v>8</v>
      </c>
      <c r="B9" s="4">
        <f t="shared" si="0"/>
        <v>809</v>
      </c>
      <c r="C9" s="4">
        <f t="shared" si="1"/>
        <v>970.8</v>
      </c>
      <c r="D9" s="4">
        <f t="shared" si="2"/>
        <v>1164.9599999999998</v>
      </c>
      <c r="E9" s="5">
        <f t="shared" si="3"/>
        <v>21000000</v>
      </c>
      <c r="F9" s="73">
        <f t="shared" si="4"/>
        <v>25958</v>
      </c>
      <c r="G9" s="4">
        <f t="shared" si="5"/>
        <v>21632</v>
      </c>
      <c r="H9" s="4">
        <f t="shared" si="6"/>
        <v>18026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809</v>
      </c>
      <c r="R9" s="2">
        <v>21000000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899</v>
      </c>
    </row>
    <row r="27" spans="1:19" s="10" customFormat="1" x14ac:dyDescent="0.25">
      <c r="F27" s="52" t="s">
        <v>84</v>
      </c>
      <c r="G27" s="52">
        <v>37</v>
      </c>
    </row>
    <row r="28" spans="1:19" s="10" customFormat="1" x14ac:dyDescent="0.25">
      <c r="C28" s="67" t="s">
        <v>74</v>
      </c>
      <c r="D28" s="67" t="s">
        <v>86</v>
      </c>
      <c r="F28" s="52" t="s">
        <v>85</v>
      </c>
      <c r="G28" s="52">
        <f>SUM(G26:G27)</f>
        <v>936</v>
      </c>
    </row>
    <row r="29" spans="1:19" s="10" customFormat="1" x14ac:dyDescent="0.25">
      <c r="C29" s="67" t="s">
        <v>1</v>
      </c>
      <c r="D29" s="67">
        <v>8352750</v>
      </c>
      <c r="F29" s="52" t="s">
        <v>71</v>
      </c>
      <c r="G29" s="52">
        <v>1030</v>
      </c>
      <c r="H29" s="10">
        <f>G29/G28</f>
        <v>1.1004273504273505</v>
      </c>
    </row>
    <row r="30" spans="1:19" s="10" customFormat="1" x14ac:dyDescent="0.25">
      <c r="F30" s="52" t="s">
        <v>72</v>
      </c>
      <c r="G30" s="52">
        <v>25000</v>
      </c>
    </row>
    <row r="31" spans="1:19" s="10" customFormat="1" x14ac:dyDescent="0.25">
      <c r="C31" s="70"/>
      <c r="D31" s="70"/>
      <c r="F31" s="70" t="s">
        <v>73</v>
      </c>
      <c r="G31" s="70">
        <f>G28*G30</f>
        <v>23400000</v>
      </c>
      <c r="H31" s="10">
        <f>G31/D29</f>
        <v>2.8014725689144293</v>
      </c>
    </row>
    <row r="32" spans="1:19" s="10" customFormat="1" x14ac:dyDescent="0.25">
      <c r="C32" s="70"/>
      <c r="D32" s="70"/>
      <c r="F32" s="70" t="s">
        <v>88</v>
      </c>
      <c r="G32" s="70">
        <v>1000000</v>
      </c>
    </row>
    <row r="33" spans="3:7" s="10" customFormat="1" x14ac:dyDescent="0.25">
      <c r="C33" s="70"/>
      <c r="D33" s="70"/>
      <c r="F33" s="70" t="s">
        <v>89</v>
      </c>
      <c r="G33" s="70">
        <f>G31+G32</f>
        <v>24400000</v>
      </c>
    </row>
    <row r="34" spans="3:7" s="10" customFormat="1" x14ac:dyDescent="0.25">
      <c r="C34" s="70"/>
      <c r="D34" s="70"/>
      <c r="F34" s="70" t="s">
        <v>24</v>
      </c>
      <c r="G34" s="70">
        <f>G33*0.9</f>
        <v>21960000</v>
      </c>
    </row>
    <row r="35" spans="3:7" s="10" customFormat="1" x14ac:dyDescent="0.25">
      <c r="C35" s="70"/>
      <c r="D35" s="70"/>
      <c r="F35" s="70" t="s">
        <v>25</v>
      </c>
      <c r="G35" s="70">
        <f>G33*0.8</f>
        <v>19520000</v>
      </c>
    </row>
    <row r="36" spans="3:7" s="10" customFormat="1" x14ac:dyDescent="0.25">
      <c r="C36" s="70"/>
      <c r="D36" s="70"/>
    </row>
    <row r="37" spans="3:7" s="10" customFormat="1" x14ac:dyDescent="0.25">
      <c r="C37" s="70"/>
      <c r="D37" s="70"/>
    </row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  <row r="42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2024-09-19T08:29:15Z</dcterms:modified>
</cp:coreProperties>
</file>