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Shamrao Appa Kurane\"/>
    </mc:Choice>
  </mc:AlternateContent>
  <xr:revisionPtr revIDLastSave="0" documentId="13_ncr:1_{5999444D-AC72-4790-B78F-8952CBA09A6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" i="4" l="1"/>
  <c r="H22" i="4" l="1"/>
  <c r="Q15" i="4" l="1"/>
  <c r="R33" i="4"/>
  <c r="R36" i="4"/>
  <c r="R35" i="4"/>
  <c r="R34" i="4"/>
  <c r="R32" i="4"/>
  <c r="R31" i="4"/>
  <c r="R30" i="4"/>
  <c r="R28" i="4"/>
  <c r="R27" i="4"/>
  <c r="R26" i="4"/>
  <c r="R25" i="4"/>
  <c r="R24" i="4"/>
  <c r="R23" i="4"/>
  <c r="R22" i="4"/>
  <c r="R29" i="4" l="1"/>
  <c r="R37" i="4" s="1"/>
  <c r="S9" i="4"/>
  <c r="Q9" i="4"/>
  <c r="Q8" i="4"/>
  <c r="S8" i="4"/>
  <c r="Q7" i="4"/>
  <c r="S7" i="4"/>
  <c r="Q6" i="4"/>
  <c r="S6" i="4"/>
  <c r="H20" i="4"/>
  <c r="I19" i="4"/>
  <c r="I18" i="4"/>
  <c r="H28" i="4"/>
  <c r="P12" i="4" l="1"/>
  <c r="P11" i="4"/>
  <c r="P10" i="4"/>
  <c r="P9" i="4"/>
  <c r="P8" i="4"/>
  <c r="P7" i="4"/>
  <c r="P6" i="4"/>
  <c r="P5" i="4"/>
  <c r="P4" i="4"/>
  <c r="P3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<sst xmlns="http://schemas.openxmlformats.org/spreadsheetml/2006/main" count="33" uniqueCount="30">
  <si>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</si>
  <si>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</si>
  <si>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</si>
  <si>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</si>
  <si>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</si>
  <si>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</si>
  <si>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</si>
  <si>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</si>
  <si>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</si>
  <si>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</si>
  <si>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</si>
  <si>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</si>
  <si>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</si>
  <si>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1101, 11th Floor, Divya Heights, Plot No. 30, Sector 5A, Village - Karanjade, Navi Mumbai</t>
  </si>
  <si>
    <t>agreement  = 09.09.24</t>
  </si>
  <si>
    <t>av</t>
  </si>
  <si>
    <t>sd</t>
  </si>
  <si>
    <t>rd</t>
  </si>
  <si>
    <t>ca</t>
  </si>
  <si>
    <t>fb+terrace</t>
  </si>
  <si>
    <t>rate</t>
  </si>
  <si>
    <t>oc -2019</t>
  </si>
  <si>
    <t>06.06.24</t>
  </si>
  <si>
    <t>07.03.24</t>
  </si>
  <si>
    <t>22.02.24</t>
  </si>
  <si>
    <t>02.05.23</t>
  </si>
  <si>
    <t>mca</t>
  </si>
  <si>
    <t>fb</t>
  </si>
  <si>
    <t>terrace</t>
  </si>
  <si>
    <t>ls - 45 to46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</si>
</sst>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390525</xdr:colOff>
      <xdr:row>18</xdr:row>
      <xdr:rowOff>148256</xdr:rowOff>
    </xdr:from>
    <xdr:to>
      <xdr:col>29</xdr:col>
      <xdr:colOff>553648</xdr:colOff>
      <xdr:row>47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8A73D4-5FB2-4EF0-AB53-9A8BC4FB9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58550" y="4148756"/>
          <a:ext cx="6259123" cy="55297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09162C-D45D-4AB3-B560-75026A565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86928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F79506-73E0-4FEB-A1E5-65F7EE36D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21328" cy="86784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410823</xdr:colOff>
      <xdr:row>47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8444B-31DB-47BD-855B-A08CB367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45223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88A4D-6EC0-4BE7-8691-9BEDA806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47</xdr:row>
      <xdr:rowOff>144081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5053EA-45E5-49CF-A1CC-44DBD67B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420350</xdr:colOff>
      <xdr:row>51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EA95A-4E84-490D-81E6-D8D1CAA2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54750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42886B-7F23-4E82-86EF-89B8AD69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58361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AEC29F-718D-4721-8B3F-6718F0BCB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510CC-2AFA-46C4-AC1C-85751D0F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715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E04368-B752-48E9-833C-392A5C43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32E3E-D8AD-48E9-B414-66440019D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93F605-BA26-4D09-93FF-E2D45B45B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topLeftCell="E13" zoomScaleNormal="100" workbookViewId="0">
      <selection activeCell="G33" sqref="G3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579.16666666666674</v>
      </c>
      <c r="C2" s="4">
        <f>B2*1.2</f>
        <v>695.00000000000011</v>
      </c>
      <c r="D2" s="4">
        <f t="shared" ref="D2:D13" si="2">C2*1.2</f>
        <v>834.00000000000011</v>
      </c>
      <c r="E2" s="5">
        <f t="shared" ref="E2:E13" si="3">R2</f>
        <v>4500000</v>
      </c>
      <c r="F2" s="10">
        <f t="shared" ref="F2:F13" si="4">ROUND((E2/B2),0)</f>
        <v>7770</v>
      </c>
      <c r="G2" s="10">
        <f t="shared" ref="G2:G13" si="5">ROUND((E2/C2),0)</f>
        <v>6475</v>
      </c>
      <c r="H2" s="10">
        <f t="shared" ref="H2:H13" si="6">ROUND((E2/D2),0)</f>
        <v>5396</v>
      </c>
      <c r="I2" s="4" t="e">
        <f>#REF!</f>
        <v>#REF!</v>
      </c>
      <c r="J2" s="4">
        <f t="shared" ref="J2:J13" si="7">S2</f>
        <v>0</v>
      </c>
      <c r="O2">
        <v>0</v>
      </c>
      <c r="P2">
        <v>695</v>
      </c>
      <c r="Q2">
        <f>P2/1.2</f>
        <v>579.16666666666674</v>
      </c>
      <c r="R2" s="2">
        <v>4500000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415</v>
      </c>
      <c r="C3" s="4">
        <f t="shared" ref="C3:C15" si="8">B3*1.2</f>
        <v>498</v>
      </c>
      <c r="D3" s="4">
        <f t="shared" si="2"/>
        <v>597.6</v>
      </c>
      <c r="E3" s="5">
        <f t="shared" si="3"/>
        <v>4600000</v>
      </c>
      <c r="F3" s="14">
        <f t="shared" si="4"/>
        <v>11084</v>
      </c>
      <c r="G3" s="10">
        <f t="shared" si="5"/>
        <v>9237</v>
      </c>
      <c r="H3" s="10">
        <f t="shared" si="6"/>
        <v>7697</v>
      </c>
      <c r="I3" s="4" t="e">
        <f>#REF!</f>
        <v>#REF!</v>
      </c>
      <c r="J3" s="4">
        <f t="shared" si="7"/>
        <v>0</v>
      </c>
      <c r="O3">
        <v>0</v>
      </c>
      <c r="P3">
        <f t="shared" ref="P3:P12" si="9">O3/1.2</f>
        <v>0</v>
      </c>
      <c r="Q3">
        <v>415</v>
      </c>
      <c r="R3" s="2">
        <v>4600000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470</v>
      </c>
      <c r="C4" s="4">
        <f t="shared" si="8"/>
        <v>564</v>
      </c>
      <c r="D4" s="4">
        <f t="shared" si="2"/>
        <v>676.8</v>
      </c>
      <c r="E4" s="5">
        <f t="shared" si="3"/>
        <v>4300000</v>
      </c>
      <c r="F4" s="10">
        <f t="shared" si="4"/>
        <v>9149</v>
      </c>
      <c r="G4" s="10">
        <f t="shared" si="5"/>
        <v>7624</v>
      </c>
      <c r="H4" s="10">
        <f t="shared" si="6"/>
        <v>6353</v>
      </c>
      <c r="I4" s="4" t="e">
        <f>#REF!</f>
        <v>#REF!</v>
      </c>
      <c r="J4" s="4">
        <f t="shared" si="7"/>
        <v>0</v>
      </c>
      <c r="O4">
        <v>0</v>
      </c>
      <c r="P4">
        <f t="shared" si="9"/>
        <v>0</v>
      </c>
      <c r="Q4">
        <v>470</v>
      </c>
      <c r="R4" s="2">
        <v>4300000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426</v>
      </c>
      <c r="C5" s="4">
        <f t="shared" si="8"/>
        <v>511.2</v>
      </c>
      <c r="D5" s="4">
        <f t="shared" si="2"/>
        <v>613.43999999999994</v>
      </c>
      <c r="E5" s="5">
        <f t="shared" si="3"/>
        <v>4000000</v>
      </c>
      <c r="F5" s="10">
        <f t="shared" si="4"/>
        <v>9390</v>
      </c>
      <c r="G5" s="10">
        <f t="shared" si="5"/>
        <v>7825</v>
      </c>
      <c r="H5" s="10">
        <f t="shared" si="6"/>
        <v>6521</v>
      </c>
      <c r="I5" s="4" t="e">
        <f>#REF!</f>
        <v>#REF!</v>
      </c>
      <c r="J5" s="4">
        <f t="shared" si="7"/>
        <v>0</v>
      </c>
      <c r="O5">
        <v>0</v>
      </c>
      <c r="P5">
        <f t="shared" si="9"/>
        <v>0</v>
      </c>
      <c r="Q5">
        <v>426</v>
      </c>
      <c r="R5" s="2">
        <v>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461.67872400000005</v>
      </c>
      <c r="C6" s="4">
        <f t="shared" si="8"/>
        <v>554.01446880000003</v>
      </c>
      <c r="D6" s="4">
        <f t="shared" si="2"/>
        <v>664.81736255999999</v>
      </c>
      <c r="E6" s="5">
        <f t="shared" si="3"/>
        <v>3200000</v>
      </c>
      <c r="F6" s="10">
        <f t="shared" si="4"/>
        <v>6931</v>
      </c>
      <c r="G6" s="10">
        <f t="shared" si="5"/>
        <v>5776</v>
      </c>
      <c r="H6" s="10">
        <f t="shared" si="6"/>
        <v>4813</v>
      </c>
      <c r="I6" s="4" t="e">
        <f>#REF!</f>
        <v>#REF!</v>
      </c>
      <c r="J6" s="4">
        <f t="shared" si="7"/>
        <v>42.891000000000005</v>
      </c>
      <c r="O6">
        <v>0</v>
      </c>
      <c r="P6">
        <f t="shared" si="9"/>
        <v>0</v>
      </c>
      <c r="Q6">
        <f>S6*10.764</f>
        <v>461.67872400000005</v>
      </c>
      <c r="R6" s="2">
        <v>3200000</v>
      </c>
      <c r="S6" s="8">
        <f>27.929+2.55+4.2+3.712+4.5</f>
        <v>42.891000000000005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419.62377600000002</v>
      </c>
      <c r="C7" s="4">
        <f t="shared" si="8"/>
        <v>503.54853120000001</v>
      </c>
      <c r="D7" s="4">
        <f t="shared" si="2"/>
        <v>604.25823744000002</v>
      </c>
      <c r="E7" s="5">
        <f t="shared" si="3"/>
        <v>3400000</v>
      </c>
      <c r="F7" s="10">
        <f t="shared" si="4"/>
        <v>8102</v>
      </c>
      <c r="G7" s="10">
        <f t="shared" si="5"/>
        <v>6752</v>
      </c>
      <c r="H7" s="10">
        <f t="shared" si="6"/>
        <v>5627</v>
      </c>
      <c r="I7" s="4" t="e">
        <f>#REF!</f>
        <v>#REF!</v>
      </c>
      <c r="J7" s="4">
        <f t="shared" si="7"/>
        <v>38.984000000000002</v>
      </c>
      <c r="O7">
        <v>0</v>
      </c>
      <c r="P7">
        <f t="shared" si="9"/>
        <v>0</v>
      </c>
      <c r="Q7">
        <f>S7*10.764</f>
        <v>419.62377600000002</v>
      </c>
      <c r="R7" s="2">
        <v>3400000</v>
      </c>
      <c r="S7" s="8">
        <f>25.872+2.55+3.712+6.85</f>
        <v>38.984000000000002</v>
      </c>
      <c r="T7" s="8" t="s">
        <v>23</v>
      </c>
    </row>
    <row r="8" spans="1:20" x14ac:dyDescent="0.25">
      <c r="A8" s="4">
        <f t="shared" si="0"/>
        <v>0</v>
      </c>
      <c r="B8" s="4">
        <f t="shared" si="1"/>
        <v>454.99427999999995</v>
      </c>
      <c r="C8" s="4">
        <f t="shared" si="8"/>
        <v>545.99313599999994</v>
      </c>
      <c r="D8" s="4">
        <f t="shared" si="2"/>
        <v>655.19176319999985</v>
      </c>
      <c r="E8" s="5">
        <f t="shared" si="3"/>
        <v>4400000</v>
      </c>
      <c r="F8" s="14">
        <f t="shared" si="4"/>
        <v>9670</v>
      </c>
      <c r="G8" s="10">
        <f t="shared" si="5"/>
        <v>8059</v>
      </c>
      <c r="H8" s="10">
        <f t="shared" si="6"/>
        <v>6716</v>
      </c>
      <c r="I8" s="4" t="e">
        <f>#REF!</f>
        <v>#REF!</v>
      </c>
      <c r="J8" s="4">
        <f t="shared" si="7"/>
        <v>42.269999999999996</v>
      </c>
      <c r="O8">
        <v>0</v>
      </c>
      <c r="P8">
        <f t="shared" si="9"/>
        <v>0</v>
      </c>
      <c r="Q8">
        <f>S8*10.764</f>
        <v>454.99427999999995</v>
      </c>
      <c r="R8" s="2">
        <v>4400000</v>
      </c>
      <c r="S8" s="8">
        <f>33.26+9.01</f>
        <v>42.269999999999996</v>
      </c>
      <c r="T8" s="8" t="s">
        <v>24</v>
      </c>
    </row>
    <row r="9" spans="1:20" x14ac:dyDescent="0.25">
      <c r="A9" s="4">
        <f t="shared" si="0"/>
        <v>0</v>
      </c>
      <c r="B9" s="4">
        <f t="shared" si="1"/>
        <v>465.24160799999999</v>
      </c>
      <c r="C9" s="4">
        <f t="shared" si="8"/>
        <v>558.28992959999994</v>
      </c>
      <c r="D9" s="4">
        <f t="shared" si="2"/>
        <v>669.94791551999992</v>
      </c>
      <c r="E9" s="5">
        <f t="shared" si="3"/>
        <v>3800000</v>
      </c>
      <c r="F9" s="14">
        <f t="shared" si="4"/>
        <v>8168</v>
      </c>
      <c r="G9" s="10">
        <f t="shared" si="5"/>
        <v>6806</v>
      </c>
      <c r="H9" s="10">
        <f t="shared" si="6"/>
        <v>5672</v>
      </c>
      <c r="I9" s="4" t="e">
        <f>#REF!</f>
        <v>#REF!</v>
      </c>
      <c r="J9" s="4">
        <f t="shared" si="7"/>
        <v>43.222000000000001</v>
      </c>
      <c r="O9">
        <v>0</v>
      </c>
      <c r="P9">
        <f t="shared" si="9"/>
        <v>0</v>
      </c>
      <c r="Q9">
        <f>S9*10.764</f>
        <v>465.24160799999999</v>
      </c>
      <c r="R9" s="2">
        <v>3800000</v>
      </c>
      <c r="S9" s="8">
        <f>25.872+2.55+3.825+6.85+4.125</f>
        <v>43.222000000000001</v>
      </c>
      <c r="T9" s="8" t="s">
        <v>25</v>
      </c>
    </row>
    <row r="10" spans="1:20" x14ac:dyDescent="0.25">
      <c r="A10" s="4">
        <f t="shared" si="0"/>
        <v>0</v>
      </c>
      <c r="B10" s="4">
        <f t="shared" si="1"/>
        <v>360</v>
      </c>
      <c r="C10" s="4">
        <f t="shared" si="8"/>
        <v>432</v>
      </c>
      <c r="D10" s="4">
        <f t="shared" si="2"/>
        <v>518.4</v>
      </c>
      <c r="E10" s="5">
        <f t="shared" si="3"/>
        <v>3800000</v>
      </c>
      <c r="F10" s="10">
        <f t="shared" si="4"/>
        <v>10556</v>
      </c>
      <c r="G10" s="10">
        <f t="shared" si="5"/>
        <v>8796</v>
      </c>
      <c r="H10" s="10">
        <f t="shared" si="6"/>
        <v>7330</v>
      </c>
      <c r="I10" s="4" t="e">
        <f>#REF!</f>
        <v>#REF!</v>
      </c>
      <c r="J10" s="4">
        <f t="shared" si="7"/>
        <v>0</v>
      </c>
      <c r="O10">
        <v>0</v>
      </c>
      <c r="P10">
        <f t="shared" si="9"/>
        <v>0</v>
      </c>
      <c r="Q10">
        <v>360</v>
      </c>
      <c r="R10" s="2">
        <v>3800000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410</v>
      </c>
      <c r="C11" s="4">
        <f t="shared" si="8"/>
        <v>492</v>
      </c>
      <c r="D11" s="4">
        <f t="shared" si="2"/>
        <v>590.4</v>
      </c>
      <c r="E11" s="5">
        <f t="shared" si="3"/>
        <v>4200000</v>
      </c>
      <c r="F11" s="10">
        <f t="shared" si="4"/>
        <v>10244</v>
      </c>
      <c r="G11" s="10">
        <f t="shared" si="5"/>
        <v>8537</v>
      </c>
      <c r="H11" s="10">
        <f t="shared" si="6"/>
        <v>7114</v>
      </c>
      <c r="I11" s="4" t="e">
        <f>#REF!</f>
        <v>#REF!</v>
      </c>
      <c r="J11" s="4">
        <f t="shared" si="7"/>
        <v>0</v>
      </c>
      <c r="O11">
        <v>0</v>
      </c>
      <c r="P11">
        <f t="shared" si="9"/>
        <v>0</v>
      </c>
      <c r="Q11">
        <v>410</v>
      </c>
      <c r="R11" s="2">
        <v>4200000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350</v>
      </c>
      <c r="C12" s="4">
        <f t="shared" si="8"/>
        <v>420</v>
      </c>
      <c r="D12" s="4">
        <f t="shared" si="2"/>
        <v>504</v>
      </c>
      <c r="E12" s="5">
        <f t="shared" si="3"/>
        <v>5300000</v>
      </c>
      <c r="F12" s="10">
        <f t="shared" si="4"/>
        <v>15143</v>
      </c>
      <c r="G12" s="10">
        <f t="shared" si="5"/>
        <v>12619</v>
      </c>
      <c r="H12" s="10">
        <f t="shared" si="6"/>
        <v>10516</v>
      </c>
      <c r="I12" s="4" t="e">
        <f>#REF!</f>
        <v>#REF!</v>
      </c>
      <c r="J12" s="4">
        <f t="shared" si="7"/>
        <v>0</v>
      </c>
      <c r="O12">
        <v>0</v>
      </c>
      <c r="P12">
        <f t="shared" si="9"/>
        <v>0</v>
      </c>
      <c r="Q12">
        <v>350</v>
      </c>
      <c r="R12" s="2">
        <v>5300000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416</v>
      </c>
      <c r="C13" s="4">
        <f t="shared" si="8"/>
        <v>499.2</v>
      </c>
      <c r="D13" s="4">
        <f t="shared" si="2"/>
        <v>599.04</v>
      </c>
      <c r="E13" s="5">
        <f t="shared" si="3"/>
        <v>4500000</v>
      </c>
      <c r="F13" s="10">
        <f t="shared" si="4"/>
        <v>10817</v>
      </c>
      <c r="G13" s="10">
        <f t="shared" si="5"/>
        <v>9014</v>
      </c>
      <c r="H13" s="10">
        <f t="shared" si="6"/>
        <v>7512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v>416</v>
      </c>
      <c r="R13" s="2">
        <v>4500000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430</v>
      </c>
      <c r="C14" s="4">
        <f t="shared" si="8"/>
        <v>516</v>
      </c>
      <c r="D14" s="4">
        <f t="shared" ref="D14:D15" si="11">C14*1.2</f>
        <v>619.19999999999993</v>
      </c>
      <c r="E14" s="5">
        <f t="shared" ref="E14:E15" si="12">R14</f>
        <v>4850000</v>
      </c>
      <c r="F14" s="14">
        <f t="shared" ref="F14:F15" si="13">ROUND((E14/B14),0)</f>
        <v>11279</v>
      </c>
      <c r="G14" s="10">
        <f t="shared" ref="G14:G15" si="14">ROUND((E14/C14),0)</f>
        <v>9399</v>
      </c>
      <c r="H14" s="4">
        <f t="shared" ref="H14:H15" si="15">ROUND((E14/D14),0)</f>
        <v>7833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v>430</v>
      </c>
      <c r="R14" s="2">
        <v>4850000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ref="Q15" si="18">P15/1.2</f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18</v>
      </c>
      <c r="H18">
        <v>358</v>
      </c>
      <c r="I18">
        <f>33.26*10.764</f>
        <v>358.01063999999997</v>
      </c>
    </row>
    <row r="19" spans="7:24" x14ac:dyDescent="0.25">
      <c r="G19" t="s">
        <v>19</v>
      </c>
      <c r="H19">
        <v>97</v>
      </c>
      <c r="I19">
        <f>9.01*10.764</f>
        <v>96.983639999999994</v>
      </c>
    </row>
    <row r="20" spans="7:24" x14ac:dyDescent="0.25">
      <c r="H20">
        <f>H19+H18</f>
        <v>455</v>
      </c>
    </row>
    <row r="21" spans="7:24" x14ac:dyDescent="0.25">
      <c r="G21" t="s">
        <v>20</v>
      </c>
      <c r="H21">
        <v>10000</v>
      </c>
      <c r="P21" t="s">
        <v>26</v>
      </c>
    </row>
    <row r="22" spans="7:24" x14ac:dyDescent="0.25">
      <c r="G22" s="6"/>
      <c r="H22" s="6">
        <f>H21*H20</f>
        <v>4550000</v>
      </c>
      <c r="P22">
        <v>9.07</v>
      </c>
      <c r="Q22">
        <v>11.03</v>
      </c>
      <c r="R22">
        <f>Q22*P22</f>
        <v>100.04209999999999</v>
      </c>
    </row>
    <row r="23" spans="7:24" x14ac:dyDescent="0.25">
      <c r="P23">
        <v>5.2</v>
      </c>
      <c r="Q23">
        <v>3.89</v>
      </c>
      <c r="R23">
        <f t="shared" ref="R23:R36" si="19">Q23*P23</f>
        <v>20.228000000000002</v>
      </c>
    </row>
    <row r="24" spans="7:24" x14ac:dyDescent="0.25">
      <c r="G24" t="s">
        <v>14</v>
      </c>
      <c r="I24" t="s">
        <v>21</v>
      </c>
      <c r="J24" t="s">
        <v>29</v>
      </c>
      <c r="P24" s="11">
        <v>3.8</v>
      </c>
      <c r="Q24" s="11">
        <v>7</v>
      </c>
      <c r="R24">
        <f t="shared" si="19"/>
        <v>26.599999999999998</v>
      </c>
      <c r="T24" s="11"/>
      <c r="U24" s="11"/>
      <c r="V24" s="11"/>
      <c r="W24" s="11"/>
      <c r="X24" s="11"/>
    </row>
    <row r="25" spans="7:24" x14ac:dyDescent="0.25">
      <c r="G25" t="s">
        <v>15</v>
      </c>
      <c r="H25">
        <v>4400000</v>
      </c>
      <c r="P25" s="11">
        <v>7.9</v>
      </c>
      <c r="Q25" s="13">
        <v>6.67</v>
      </c>
      <c r="R25">
        <f t="shared" si="19"/>
        <v>52.693000000000005</v>
      </c>
      <c r="T25" s="13"/>
      <c r="U25" s="13"/>
      <c r="V25" s="11"/>
      <c r="W25" s="11"/>
      <c r="X25" s="11"/>
    </row>
    <row r="26" spans="7:24" x14ac:dyDescent="0.25">
      <c r="G26" t="s">
        <v>16</v>
      </c>
      <c r="H26">
        <v>264000</v>
      </c>
      <c r="P26" s="11">
        <v>8.9600000000000009</v>
      </c>
      <c r="Q26" s="11">
        <v>15.22</v>
      </c>
      <c r="R26">
        <f t="shared" si="19"/>
        <v>136.37120000000002</v>
      </c>
      <c r="T26" s="11"/>
      <c r="U26" s="11"/>
      <c r="V26" s="11"/>
      <c r="W26" s="11"/>
      <c r="X26" s="11"/>
    </row>
    <row r="27" spans="7:24" x14ac:dyDescent="0.25">
      <c r="G27" t="s">
        <v>17</v>
      </c>
      <c r="H27">
        <v>30000</v>
      </c>
      <c r="P27" s="11">
        <v>2.75</v>
      </c>
      <c r="Q27" s="11">
        <v>3.78</v>
      </c>
      <c r="R27">
        <f t="shared" si="19"/>
        <v>10.395</v>
      </c>
      <c r="T27" s="11"/>
      <c r="U27" s="11"/>
      <c r="V27" s="11"/>
      <c r="W27" s="11"/>
      <c r="X27" s="11"/>
    </row>
    <row r="28" spans="7:24" x14ac:dyDescent="0.25">
      <c r="H28">
        <f>SUM(H25:H27)</f>
        <v>4694000</v>
      </c>
      <c r="P28" s="11">
        <v>1.4</v>
      </c>
      <c r="Q28" s="11">
        <v>4</v>
      </c>
      <c r="R28">
        <f t="shared" si="19"/>
        <v>5.6</v>
      </c>
      <c r="T28" s="12"/>
      <c r="U28" s="12"/>
      <c r="V28" s="11"/>
      <c r="W28" s="11"/>
      <c r="X28" s="11"/>
    </row>
    <row r="29" spans="7:24" x14ac:dyDescent="0.25">
      <c r="P29" s="11"/>
      <c r="Q29" s="11"/>
      <c r="R29" s="6">
        <f>SUM(R22:R28)</f>
        <v>351.92930000000001</v>
      </c>
      <c r="T29" s="11"/>
      <c r="U29" s="11"/>
      <c r="V29" s="11"/>
      <c r="W29" s="11"/>
      <c r="X29" s="11"/>
    </row>
    <row r="30" spans="7:24" x14ac:dyDescent="0.25">
      <c r="P30" s="11" t="s">
        <v>27</v>
      </c>
      <c r="Q30" s="11"/>
      <c r="R30" t="e">
        <f t="shared" si="19"/>
        <v>#VALUE!</v>
      </c>
      <c r="T30" s="11"/>
      <c r="U30" s="11"/>
      <c r="V30" s="11"/>
      <c r="W30" s="11"/>
      <c r="X30" s="11"/>
    </row>
    <row r="31" spans="7:24" x14ac:dyDescent="0.25">
      <c r="P31" s="11">
        <v>2</v>
      </c>
      <c r="Q31" s="11">
        <v>7</v>
      </c>
      <c r="R31">
        <f t="shared" si="19"/>
        <v>14</v>
      </c>
      <c r="T31" s="11"/>
      <c r="U31" s="11"/>
      <c r="V31" s="11"/>
      <c r="W31" s="11"/>
      <c r="X31" s="11"/>
    </row>
    <row r="32" spans="7:24" x14ac:dyDescent="0.25">
      <c r="P32" s="11">
        <v>2</v>
      </c>
      <c r="Q32" s="11">
        <v>9</v>
      </c>
      <c r="R32">
        <f t="shared" si="19"/>
        <v>18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6">
        <f>R32+R31</f>
        <v>32</v>
      </c>
      <c r="S33" s="6"/>
      <c r="T33" s="11"/>
      <c r="U33" s="11"/>
      <c r="V33" s="11"/>
      <c r="W33" s="11"/>
      <c r="X33" s="11"/>
    </row>
    <row r="34" spans="16:24" x14ac:dyDescent="0.25">
      <c r="P34" t="s">
        <v>28</v>
      </c>
      <c r="Q34" s="11"/>
      <c r="R34" t="e">
        <f t="shared" si="19"/>
        <v>#VALUE!</v>
      </c>
    </row>
    <row r="35" spans="16:24" x14ac:dyDescent="0.25">
      <c r="P35">
        <v>4.5</v>
      </c>
      <c r="Q35" s="11">
        <v>9</v>
      </c>
      <c r="R35" s="6">
        <f t="shared" si="19"/>
        <v>40.5</v>
      </c>
      <c r="T35" s="6"/>
    </row>
    <row r="36" spans="16:24" x14ac:dyDescent="0.25">
      <c r="P36" s="11"/>
      <c r="Q36" s="11"/>
      <c r="R36">
        <f t="shared" si="19"/>
        <v>0</v>
      </c>
      <c r="S36" s="6"/>
    </row>
    <row r="37" spans="16:24" x14ac:dyDescent="0.25">
      <c r="R37" s="6">
        <f>R35+R33+R29</f>
        <v>424.42930000000001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G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2024-09-19T06:10:14Z</dcterms:modified>
</cp:coreProperties>
</file>