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entral Bank of India\Opera House\Ajit Ramesh Bhavsar\"/>
    </mc:Choice>
  </mc:AlternateContent>
  <xr:revisionPtr revIDLastSave="0" documentId="13_ncr:1_{1B03F9C4-A16B-4CFA-96E0-63AFBA2E3B2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P6" i="4"/>
  <c r="I22" i="4" l="1"/>
  <c r="I31" i="4"/>
  <c r="I20" i="4"/>
  <c r="J19" i="4"/>
  <c r="J18" i="4"/>
  <c r="Q12" i="4" l="1"/>
  <c r="P12" i="4"/>
  <c r="P11" i="4"/>
  <c r="Q11" i="4" s="1"/>
  <c r="Q10" i="4"/>
  <c r="P10" i="4"/>
  <c r="P9" i="4"/>
  <c r="Q9" i="4" s="1"/>
  <c r="Q8" i="4"/>
  <c r="P8" i="4"/>
  <c r="Q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<sst xmlns="http://schemas.openxmlformats.org/spreadsheetml/2006/main" count="31" uniqueCount="28">
  <si>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</si>
  <si>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</si>
  <si>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</si>
  <si>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</si>
  <si>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</si>
  <si>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</si>
  <si>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</si>
  <si>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</si>
  <si>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</si>
  <si>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</si>
  <si>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</si>
  <si>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</si>
  <si>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</si>
  <si>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1801, 18th Floor, Rustomjee Summit, Rajendra Nagar, Dattapada Road, Borivali East, </t>
  </si>
  <si>
    <t>ca</t>
  </si>
  <si>
    <t>rate</t>
  </si>
  <si>
    <t>fmv</t>
  </si>
  <si>
    <t>ex. Area</t>
  </si>
  <si>
    <t>av</t>
  </si>
  <si>
    <t>agreement  - 09.06.21</t>
  </si>
  <si>
    <t>sd</t>
  </si>
  <si>
    <t>rd</t>
  </si>
  <si>
    <t>30.06.23</t>
  </si>
  <si>
    <t>28.06.24</t>
  </si>
  <si>
    <t>28000 to 34000 on ca</t>
  </si>
  <si>
    <t>renovation work was in progress</t>
  </si>
  <si>
    <t>1 toilet was locked.</t>
  </si>
  <si>
    <t>Oc 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</si>
</sst>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47</xdr:row>
      <xdr:rowOff>115502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35FF89-CC45-42D4-9065-825FD96FB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CAE58D-6890-4959-806C-D6017B597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3582C0-162E-4162-A806-7186C4AB4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47</xdr:row>
      <xdr:rowOff>182177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E74959-C08B-4B93-848F-9A00F5500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1180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57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C11972-5499-4576-B376-E8648453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9544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6DCA22-228A-4785-A412-D5339FA6D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3439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I25" sqref="I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1007</v>
      </c>
      <c r="C2" s="4">
        <f>B2*1.2</f>
        <v>1208.3999999999999</v>
      </c>
      <c r="D2" s="4">
        <f t="shared" ref="D2:D13" si="2">C2*1.2</f>
        <v>1450.0799999999997</v>
      </c>
      <c r="E2" s="5">
        <f t="shared" ref="E2:E13" si="3">R2</f>
        <v>33000000</v>
      </c>
      <c r="F2" s="10">
        <f t="shared" ref="F2:F13" si="4">ROUND((E2/B2),0)</f>
        <v>32771</v>
      </c>
      <c r="G2" s="10">
        <f t="shared" ref="G2:G13" si="5">ROUND((E2/C2),0)</f>
        <v>27309</v>
      </c>
      <c r="H2" s="10">
        <f t="shared" ref="H2:H13" si="6">ROUND((E2/D2),0)</f>
        <v>22757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1007</v>
      </c>
      <c r="R2" s="2">
        <v>33000000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1173</v>
      </c>
      <c r="C3" s="4">
        <f t="shared" ref="C3:C15" si="9">B3*1.2</f>
        <v>1407.6</v>
      </c>
      <c r="D3" s="4">
        <f t="shared" si="2"/>
        <v>1689.12</v>
      </c>
      <c r="E3" s="5">
        <f t="shared" si="3"/>
        <v>37500000</v>
      </c>
      <c r="F3" s="15">
        <f t="shared" si="4"/>
        <v>31969</v>
      </c>
      <c r="G3" s="10">
        <f t="shared" si="5"/>
        <v>26641</v>
      </c>
      <c r="H3" s="10">
        <f t="shared" si="6"/>
        <v>22201</v>
      </c>
      <c r="I3" s="4" t="e">
        <f>#REF!</f>
        <v>#REF!</v>
      </c>
      <c r="J3" s="4">
        <f t="shared" si="7"/>
        <v>23</v>
      </c>
      <c r="O3">
        <v>0</v>
      </c>
      <c r="P3">
        <f t="shared" si="8"/>
        <v>0</v>
      </c>
      <c r="Q3">
        <v>1173</v>
      </c>
      <c r="R3" s="2">
        <v>37500000</v>
      </c>
      <c r="S3" s="8">
        <v>23</v>
      </c>
      <c r="T3" s="8"/>
    </row>
    <row r="4" spans="1:20" x14ac:dyDescent="0.25">
      <c r="A4" s="4">
        <f t="shared" si="0"/>
        <v>0</v>
      </c>
      <c r="B4" s="4">
        <f t="shared" si="1"/>
        <v>1007</v>
      </c>
      <c r="C4" s="4">
        <f t="shared" si="9"/>
        <v>1208.3999999999999</v>
      </c>
      <c r="D4" s="4">
        <f t="shared" si="2"/>
        <v>1450.0799999999997</v>
      </c>
      <c r="E4" s="5">
        <f t="shared" si="3"/>
        <v>31000000</v>
      </c>
      <c r="F4" s="15">
        <f t="shared" si="4"/>
        <v>30785</v>
      </c>
      <c r="G4" s="10">
        <f t="shared" si="5"/>
        <v>25654</v>
      </c>
      <c r="H4" s="10">
        <f t="shared" si="6"/>
        <v>21378</v>
      </c>
      <c r="I4" s="4" t="e">
        <f>#REF!</f>
        <v>#REF!</v>
      </c>
      <c r="J4" s="4">
        <f t="shared" si="7"/>
        <v>27</v>
      </c>
      <c r="O4">
        <v>0</v>
      </c>
      <c r="P4">
        <f t="shared" si="8"/>
        <v>0</v>
      </c>
      <c r="Q4">
        <v>1007</v>
      </c>
      <c r="R4" s="2">
        <v>31000000</v>
      </c>
      <c r="S4" s="8">
        <v>27</v>
      </c>
      <c r="T4" s="8"/>
    </row>
    <row r="5" spans="1:20" x14ac:dyDescent="0.25">
      <c r="A5" s="4">
        <f t="shared" si="0"/>
        <v>0</v>
      </c>
      <c r="B5" s="4">
        <f t="shared" si="1"/>
        <v>1220</v>
      </c>
      <c r="C5" s="4">
        <f t="shared" si="9"/>
        <v>1464</v>
      </c>
      <c r="D5" s="4">
        <f t="shared" si="2"/>
        <v>1756.8</v>
      </c>
      <c r="E5" s="5">
        <f t="shared" si="3"/>
        <v>39500000</v>
      </c>
      <c r="F5" s="10">
        <f t="shared" si="4"/>
        <v>32377</v>
      </c>
      <c r="G5" s="10">
        <f t="shared" si="5"/>
        <v>26981</v>
      </c>
      <c r="H5" s="10">
        <f t="shared" si="6"/>
        <v>22484</v>
      </c>
      <c r="I5" s="4" t="e">
        <f>#REF!</f>
        <v>#REF!</v>
      </c>
      <c r="J5" s="4">
        <f t="shared" si="7"/>
        <v>27</v>
      </c>
      <c r="O5">
        <v>0</v>
      </c>
      <c r="P5">
        <f t="shared" si="8"/>
        <v>0</v>
      </c>
      <c r="Q5">
        <v>1220</v>
      </c>
      <c r="R5" s="2">
        <v>39500000</v>
      </c>
      <c r="S5" s="8">
        <v>27</v>
      </c>
      <c r="T5" s="8"/>
    </row>
    <row r="6" spans="1:20" x14ac:dyDescent="0.25">
      <c r="A6" s="4">
        <f t="shared" si="0"/>
        <v>0</v>
      </c>
      <c r="B6" s="4">
        <f t="shared" si="1"/>
        <v>826.22669999999994</v>
      </c>
      <c r="C6" s="4">
        <f t="shared" si="9"/>
        <v>991.47203999999988</v>
      </c>
      <c r="D6" s="4">
        <f t="shared" si="2"/>
        <v>1189.7664479999999</v>
      </c>
      <c r="E6" s="5">
        <f t="shared" si="3"/>
        <v>22000000</v>
      </c>
      <c r="F6" s="15">
        <f t="shared" si="4"/>
        <v>26627</v>
      </c>
      <c r="G6" s="10">
        <f t="shared" si="5"/>
        <v>22189</v>
      </c>
      <c r="H6" s="10">
        <f t="shared" si="6"/>
        <v>18491</v>
      </c>
      <c r="I6" s="4" t="e">
        <f>#REF!</f>
        <v>#REF!</v>
      </c>
      <c r="J6" s="4">
        <f t="shared" si="7"/>
        <v>14</v>
      </c>
      <c r="O6">
        <v>0</v>
      </c>
      <c r="P6">
        <f>92.11*10.764</f>
        <v>991.47203999999988</v>
      </c>
      <c r="Q6">
        <f t="shared" ref="Q6:Q12" si="10">P6/1.2</f>
        <v>826.22669999999994</v>
      </c>
      <c r="R6" s="2">
        <v>22000000</v>
      </c>
      <c r="S6" s="8">
        <v>14</v>
      </c>
      <c r="T6" s="8" t="s">
        <v>22</v>
      </c>
    </row>
    <row r="7" spans="1:20" x14ac:dyDescent="0.25">
      <c r="A7" s="4">
        <f t="shared" si="0"/>
        <v>0</v>
      </c>
      <c r="B7" s="4">
        <f t="shared" si="1"/>
        <v>696.34109999999998</v>
      </c>
      <c r="C7" s="4">
        <f t="shared" si="9"/>
        <v>835.60931999999991</v>
      </c>
      <c r="D7" s="4">
        <f t="shared" si="2"/>
        <v>1002.7311839999999</v>
      </c>
      <c r="E7" s="5">
        <f t="shared" si="3"/>
        <v>19500000</v>
      </c>
      <c r="F7" s="15">
        <f t="shared" si="4"/>
        <v>28004</v>
      </c>
      <c r="G7" s="10">
        <f t="shared" si="5"/>
        <v>23336</v>
      </c>
      <c r="H7" s="10">
        <f t="shared" si="6"/>
        <v>19447</v>
      </c>
      <c r="I7" s="4" t="e">
        <f>#REF!</f>
        <v>#REF!</v>
      </c>
      <c r="J7" s="4">
        <f t="shared" si="7"/>
        <v>14</v>
      </c>
      <c r="O7">
        <v>0</v>
      </c>
      <c r="P7">
        <f>77.63*10.764</f>
        <v>835.60931999999991</v>
      </c>
      <c r="Q7">
        <f t="shared" si="10"/>
        <v>696.34109999999998</v>
      </c>
      <c r="R7" s="2">
        <v>19500000</v>
      </c>
      <c r="S7" s="8">
        <v>14</v>
      </c>
      <c r="T7" s="8" t="s">
        <v>23</v>
      </c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1163</v>
      </c>
      <c r="J18">
        <f>108*10.764</f>
        <v>1162.5119999999999</v>
      </c>
    </row>
    <row r="19" spans="7:24" x14ac:dyDescent="0.25">
      <c r="H19" t="s">
        <v>17</v>
      </c>
      <c r="I19">
        <v>10</v>
      </c>
      <c r="J19">
        <f>0.96*10.764</f>
        <v>10.33344</v>
      </c>
    </row>
    <row r="20" spans="7:24" x14ac:dyDescent="0.25">
      <c r="I20">
        <f>I19+I18</f>
        <v>1173</v>
      </c>
    </row>
    <row r="21" spans="7:24" x14ac:dyDescent="0.25">
      <c r="H21" t="s">
        <v>15</v>
      </c>
      <c r="I21">
        <v>28500</v>
      </c>
    </row>
    <row r="22" spans="7:24" x14ac:dyDescent="0.25">
      <c r="G22" s="6"/>
      <c r="H22" t="s">
        <v>16</v>
      </c>
      <c r="I22">
        <f>I21*I20</f>
        <v>33430500</v>
      </c>
    </row>
    <row r="23" spans="7:24" x14ac:dyDescent="0.25">
      <c r="O23" t="s">
        <v>25</v>
      </c>
    </row>
    <row r="24" spans="7:24" x14ac:dyDescent="0.25">
      <c r="I24" t="s">
        <v>27</v>
      </c>
      <c r="O24" t="s">
        <v>26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I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19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18</v>
      </c>
      <c r="I28">
        <v>26699250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H29" t="s">
        <v>20</v>
      </c>
      <c r="I29">
        <v>1335100</v>
      </c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H30" t="s">
        <v>21</v>
      </c>
      <c r="I30">
        <v>30000</v>
      </c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I31">
        <f>SUM(I28:I30)</f>
        <v>28064350</v>
      </c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2024-09-19T05:11:19Z</dcterms:modified>
</cp:coreProperties>
</file>