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September 2024\Shailesh Khambayt - SBI\"/>
    </mc:Choice>
  </mc:AlternateContent>
  <xr:revisionPtr revIDLastSave="0" documentId="13_ncr:1_{C762F5E5-9283-4505-B82B-ADD5F41793A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G34" i="4" l="1"/>
  <c r="G33" i="4"/>
  <c r="G32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<sst xmlns="http://schemas.openxmlformats.org/spreadsheetml/2006/main" count="49" uniqueCount="43">
  <si>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</si>
  <si>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</si>
  <si>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</si>
  <si>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</si>
  <si>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</si>
  <si>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</si>
  <si>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</si>
  <si>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</si>
  <si>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</si>
  <si>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</si>
  <si>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</si>
  <si>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</si>
  <si>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</si>
  <si>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</si>
  <si>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</si>
  <si>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</si>
  <si>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</si>
  <si>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</si>
  <si>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</si>
  <si>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</si>
  <si>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</si>
  <si>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</si>
  <si>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</si>
  <si>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</si>
  <si>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</si>
  <si>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</si>
  <si>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</si>
  <si>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</si>
  <si>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</si>
  <si>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</si>
  <si>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</si>
  <si>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</si>
  <si>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</si>
  <si>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</si>
  <si>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</si>
  <si>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</si>
  <si>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</si>
  <si>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</si>
  <si>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</si>
  <si>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</si>
  <si>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Sion )  -  Shailesh Khambayt</t>
  </si>
  <si>
    <t>Agree CA</t>
  </si>
  <si>
    <t>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</si>
</sst>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201244</xdr:colOff>
      <xdr:row>44</xdr:row>
      <xdr:rowOff>29722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D13CE7-460F-457F-8D68-B0BCDE4AC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735644" cy="7954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77402</xdr:colOff>
      <xdr:row>39</xdr:row>
      <xdr:rowOff>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C4DF9-4514-4659-845A-D2D1B798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611802" cy="628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210770</xdr:colOff>
      <xdr:row>41</xdr:row>
      <xdr:rowOff>86754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3E34C-3E4F-4BE2-8612-DDDB3C151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45170" cy="77067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10718</xdr:colOff>
      <xdr:row>45</xdr:row>
      <xdr:rowOff>39275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64C90-FBAC-46DC-B866-28871886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545118" cy="808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Normal="100" workbookViewId="0">
      <selection activeCell="W27" sqref="W2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14" si="0">N3</f>
        <v>0</v>
      </c>
      <c r="B3" s="44">
        <f t="shared" ref="B3:B14" si="1">Q3</f>
        <v>698</v>
      </c>
      <c r="C3" s="44">
        <f>B3*1.2</f>
        <v>837.6</v>
      </c>
      <c r="D3" s="44">
        <f t="shared" ref="D3:D14" si="2">C3*1.2</f>
        <v>1005.12</v>
      </c>
      <c r="E3" s="45">
        <f t="shared" ref="E3:E14" si="3">R3</f>
        <v>7461230</v>
      </c>
      <c r="F3" s="44">
        <f t="shared" ref="F3:F14" si="4">ROUND((E3/B3),0)</f>
        <v>10689</v>
      </c>
      <c r="G3" s="44">
        <f t="shared" ref="G3:G14" si="5">ROUND((E3/C3),0)</f>
        <v>8908</v>
      </c>
      <c r="H3" s="44">
        <f t="shared" ref="H3:H14" si="6">ROUND((E3/D3),0)</f>
        <v>7423</v>
      </c>
      <c r="I3" s="44" t="e">
        <f>#REF!</f>
        <v>#REF!</v>
      </c>
      <c r="J3" s="44">
        <f t="shared" ref="J3:J14" si="7">S3</f>
        <v>0</v>
      </c>
      <c r="O3" s="46">
        <v>0</v>
      </c>
      <c r="P3" s="46">
        <f t="shared" ref="P3:Q14" si="8">O3/1.2</f>
        <v>0</v>
      </c>
      <c r="Q3" s="46">
        <v>698</v>
      </c>
      <c r="R3" s="47">
        <v>7461230</v>
      </c>
    </row>
    <row r="4" spans="1:20" s="46" customFormat="1" x14ac:dyDescent="0.25">
      <c r="A4" s="44">
        <f t="shared" ref="A4:A9" si="9">N4</f>
        <v>0</v>
      </c>
      <c r="B4" s="44">
        <f t="shared" ref="B4:B9" si="10">Q4</f>
        <v>415</v>
      </c>
      <c r="C4" s="44">
        <f t="shared" ref="C4:C9" si="11">B4*1.2</f>
        <v>498</v>
      </c>
      <c r="D4" s="44">
        <f t="shared" ref="D4:D9" si="12">C4*1.2</f>
        <v>597.6</v>
      </c>
      <c r="E4" s="45">
        <f t="shared" ref="E4:E9" si="13">R4</f>
        <v>4457227</v>
      </c>
      <c r="F4" s="44">
        <f t="shared" ref="F4:F9" si="14">ROUND((E4/B4),0)</f>
        <v>10740</v>
      </c>
      <c r="G4" s="44">
        <f t="shared" ref="G4:G9" si="15">ROUND((E4/C4),0)</f>
        <v>8950</v>
      </c>
      <c r="H4" s="44">
        <f t="shared" ref="H4:H9" si="16">ROUND((E4/D4),0)</f>
        <v>7459</v>
      </c>
      <c r="I4" s="44" t="e">
        <f>#REF!</f>
        <v>#REF!</v>
      </c>
      <c r="J4" s="44">
        <f t="shared" ref="J4:J9" si="17">S4</f>
        <v>0</v>
      </c>
      <c r="O4" s="46">
        <v>0</v>
      </c>
      <c r="P4" s="46">
        <f t="shared" ref="P4:P9" si="18">O4/1.2</f>
        <v>0</v>
      </c>
      <c r="Q4" s="46">
        <v>415</v>
      </c>
      <c r="R4" s="47">
        <v>4457227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ref="Q4:Q9" si="19">P5/1.2</f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8" si="32">N16</f>
        <v>0</v>
      </c>
      <c r="B16" s="44">
        <f t="shared" ref="B16:B28" si="33">Q16</f>
        <v>505</v>
      </c>
      <c r="C16" s="44">
        <f>B16*1.2</f>
        <v>606</v>
      </c>
      <c r="D16" s="44">
        <f t="shared" ref="D16:D28" si="34">C16*1.2</f>
        <v>727.19999999999993</v>
      </c>
      <c r="E16" s="45">
        <f t="shared" ref="E16:E28" si="35">R16</f>
        <v>6500000</v>
      </c>
      <c r="F16" s="44">
        <f t="shared" ref="F16:F28" si="36">ROUND((E16/B16),0)</f>
        <v>12871</v>
      </c>
      <c r="G16" s="44">
        <f t="shared" ref="G16:G28" si="37">ROUND((E16/C16),0)</f>
        <v>10726</v>
      </c>
      <c r="H16" s="44">
        <f t="shared" ref="H16:H28" si="38">ROUND((E16/D16),0)</f>
        <v>8938</v>
      </c>
      <c r="I16" s="44" t="e">
        <f>#REF!</f>
        <v>#REF!</v>
      </c>
      <c r="J16" s="44">
        <f t="shared" ref="J16:J28" si="39">S16</f>
        <v>0</v>
      </c>
      <c r="O16" s="46">
        <v>0</v>
      </c>
      <c r="P16" s="46">
        <f t="shared" ref="P16:Q28" si="40">O16/1.2</f>
        <v>0</v>
      </c>
      <c r="Q16" s="46">
        <v>505</v>
      </c>
      <c r="R16" s="47">
        <v>6500000</v>
      </c>
    </row>
    <row r="17" spans="1:24" s="46" customFormat="1" x14ac:dyDescent="0.25">
      <c r="A17" s="44">
        <f t="shared" si="32"/>
        <v>0</v>
      </c>
      <c r="B17" s="44">
        <f t="shared" si="33"/>
        <v>445.83333333333337</v>
      </c>
      <c r="C17" s="44">
        <f t="shared" ref="C17:C28" si="41">B17*1.2</f>
        <v>535</v>
      </c>
      <c r="D17" s="44">
        <f t="shared" si="34"/>
        <v>642</v>
      </c>
      <c r="E17" s="45">
        <f t="shared" si="35"/>
        <v>5700000</v>
      </c>
      <c r="F17" s="44">
        <f t="shared" si="36"/>
        <v>12785</v>
      </c>
      <c r="G17" s="44">
        <f t="shared" si="37"/>
        <v>10654</v>
      </c>
      <c r="H17" s="44">
        <f t="shared" si="38"/>
        <v>8879</v>
      </c>
      <c r="I17" s="44" t="e">
        <f>#REF!</f>
        <v>#REF!</v>
      </c>
      <c r="J17" s="44">
        <f t="shared" si="39"/>
        <v>0</v>
      </c>
      <c r="O17" s="46">
        <v>0</v>
      </c>
      <c r="P17" s="46">
        <v>535</v>
      </c>
      <c r="Q17" s="46">
        <f t="shared" si="40"/>
        <v>445.83333333333337</v>
      </c>
      <c r="R17" s="47">
        <v>5700000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12000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9500</v>
      </c>
      <c r="X31" s="22"/>
    </row>
    <row r="32" spans="1:24" ht="15.75" x14ac:dyDescent="0.25">
      <c r="E32" t="s">
        <v>41</v>
      </c>
      <c r="F32" s="7">
        <v>46.82</v>
      </c>
      <c r="G32" s="6">
        <f>F32*10.764</f>
        <v>503.97047999999995</v>
      </c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5:24" ht="15.75" x14ac:dyDescent="0.25">
      <c r="E33" t="s">
        <v>42</v>
      </c>
      <c r="F33" s="7">
        <v>2.38</v>
      </c>
      <c r="G33" s="6">
        <f>F33*10.764</f>
        <v>25.618319999999997</v>
      </c>
      <c r="S33" s="10"/>
      <c r="T33" s="10"/>
      <c r="U33" s="17" t="s">
        <v>17</v>
      </c>
      <c r="V33" s="23"/>
      <c r="W33" s="24">
        <f>X33-X34</f>
        <v>-3</v>
      </c>
      <c r="X33" s="25">
        <v>2024</v>
      </c>
    </row>
    <row r="34" spans="5:24" ht="15.75" x14ac:dyDescent="0.25">
      <c r="G34">
        <f>SUM(G32:G33)</f>
        <v>529.58879999999999</v>
      </c>
      <c r="S34" s="10"/>
      <c r="T34" s="10"/>
      <c r="U34" s="17" t="s">
        <v>18</v>
      </c>
      <c r="V34" s="23"/>
      <c r="W34" s="24">
        <f>W35-W33</f>
        <v>63</v>
      </c>
      <c r="X34" s="40">
        <v>2027</v>
      </c>
    </row>
    <row r="35" spans="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5:24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-4.5</v>
      </c>
      <c r="X36" s="24"/>
    </row>
    <row r="37" spans="5:24" ht="15.75" x14ac:dyDescent="0.25">
      <c r="U37" s="17"/>
      <c r="V37" s="26"/>
      <c r="W37" s="27">
        <v>0</v>
      </c>
      <c r="X37" s="27"/>
    </row>
    <row r="38" spans="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9500</v>
      </c>
      <c r="X40" s="22"/>
    </row>
    <row r="41" spans="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12000</v>
      </c>
      <c r="X42" s="22"/>
    </row>
    <row r="43" spans="5:24" ht="15.75" x14ac:dyDescent="0.25">
      <c r="S43" s="10"/>
      <c r="T43" s="10"/>
      <c r="U43" s="23"/>
      <c r="V43" s="23"/>
      <c r="W43" s="24"/>
      <c r="X43" s="24"/>
    </row>
    <row r="44" spans="5:24" ht="15.75" x14ac:dyDescent="0.25">
      <c r="S44" s="10"/>
      <c r="T44" s="10"/>
      <c r="U44" s="28" t="s">
        <v>38</v>
      </c>
      <c r="V44" s="30"/>
      <c r="W44" s="25">
        <v>530</v>
      </c>
      <c r="X44" s="24"/>
    </row>
    <row r="45" spans="5:24" ht="15.75" x14ac:dyDescent="0.25">
      <c r="P45" s="13" t="s">
        <v>30</v>
      </c>
      <c r="S45" s="10"/>
      <c r="T45" s="11"/>
      <c r="U45" s="17" t="s">
        <v>24</v>
      </c>
      <c r="V45" s="31"/>
      <c r="W45" s="34">
        <f>W42*W44+X46</f>
        <v>6360000</v>
      </c>
      <c r="X45" s="32"/>
    </row>
    <row r="46" spans="5:24" ht="15.75" x14ac:dyDescent="0.25">
      <c r="S46" s="11"/>
      <c r="T46" s="10"/>
      <c r="U46" s="17" t="s">
        <v>25</v>
      </c>
      <c r="V46" s="23"/>
      <c r="W46" s="33">
        <f>W45*0.98</f>
        <v>6232800</v>
      </c>
      <c r="X46" s="34"/>
    </row>
    <row r="47" spans="5:24" ht="15.75" x14ac:dyDescent="0.25">
      <c r="S47" s="10"/>
      <c r="T47" s="10"/>
      <c r="U47" s="17" t="s">
        <v>26</v>
      </c>
      <c r="V47" s="23"/>
      <c r="W47" s="33">
        <f>W45*0.8</f>
        <v>5088000</v>
      </c>
      <c r="X47" s="33"/>
    </row>
    <row r="48" spans="5:24" ht="15.75" x14ac:dyDescent="0.25">
      <c r="O48" s="10"/>
      <c r="P48" s="10"/>
      <c r="Q48" s="10"/>
      <c r="R48" s="10"/>
      <c r="S48" s="10"/>
      <c r="T48" s="10"/>
      <c r="U48" s="17"/>
      <c r="V48" s="23"/>
      <c r="W48" s="35"/>
      <c r="X48" s="24"/>
    </row>
    <row r="49" spans="21:24" ht="15.75" x14ac:dyDescent="0.25">
      <c r="U49" s="36" t="s">
        <v>27</v>
      </c>
      <c r="V49" s="37"/>
      <c r="W49" s="38">
        <f>W30*W44</f>
        <v>1325000</v>
      </c>
      <c r="X49" s="38"/>
    </row>
    <row r="50" spans="21:24" ht="15.75" x14ac:dyDescent="0.25">
      <c r="U50" s="17" t="s">
        <v>28</v>
      </c>
      <c r="V50" s="23"/>
      <c r="W50" s="35"/>
      <c r="X50" s="35"/>
    </row>
    <row r="51" spans="21:24" ht="15.75" x14ac:dyDescent="0.25">
      <c r="U51" s="39" t="s">
        <v>29</v>
      </c>
      <c r="V51" s="35"/>
      <c r="W51" s="33">
        <f>W45*0.025/12</f>
        <v>13250</v>
      </c>
      <c r="X51" s="33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S21" sqref="S2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2024-09-18T09:11:09Z</dcterms:modified>
</cp:coreProperties>
</file>