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Vijay Shankar Ajgaonkar - Cosmos\"/>
    </mc:Choice>
  </mc:AlternateContent>
  <xr:revisionPtr revIDLastSave="0" documentId="13_ncr:1_{C57FF391-93E4-4860-9729-9C0A280EF258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47" i="4" l="1"/>
  <c r="V43" i="4"/>
  <c r="Q24" i="4" l="1"/>
  <c r="B24" i="4" s="1"/>
  <c r="C24" i="4" s="1"/>
  <c r="D24" i="4" s="1"/>
  <c r="J24" i="4"/>
  <c r="I24" i="4"/>
  <c r="E24" i="4"/>
  <c r="A24" i="4"/>
  <c r="Q23" i="4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4" i="4" l="1"/>
  <c r="H21" i="4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Q31" i="4"/>
  <c r="B31" i="4" s="1"/>
  <c r="C31" i="4" s="1"/>
  <c r="D31" i="4" s="1"/>
  <c r="J31" i="4"/>
  <c r="I31" i="4"/>
  <c r="E31" i="4"/>
  <c r="A31" i="4"/>
  <c r="Q30" i="4"/>
  <c r="B30" i="4" s="1"/>
  <c r="C30" i="4" s="1"/>
  <c r="D30" i="4" s="1"/>
  <c r="J30" i="4"/>
  <c r="I30" i="4"/>
  <c r="E30" i="4"/>
  <c r="A30" i="4"/>
  <c r="P29" i="4"/>
  <c r="B29" i="4" s="1"/>
  <c r="C29" i="4" s="1"/>
  <c r="D29" i="4" s="1"/>
  <c r="J29" i="4"/>
  <c r="I29" i="4"/>
  <c r="E29" i="4"/>
  <c r="A29" i="4"/>
  <c r="Q28" i="4"/>
  <c r="B28" i="4" s="1"/>
  <c r="C28" i="4" s="1"/>
  <c r="D28" i="4" s="1"/>
  <c r="J28" i="4"/>
  <c r="I28" i="4"/>
  <c r="E28" i="4"/>
  <c r="A28" i="4"/>
  <c r="Q27" i="4"/>
  <c r="B27" i="4" s="1"/>
  <c r="C27" i="4" s="1"/>
  <c r="D27" i="4" s="1"/>
  <c r="J27" i="4"/>
  <c r="I27" i="4"/>
  <c r="E27" i="4"/>
  <c r="A27" i="4"/>
  <c r="Q26" i="4"/>
  <c r="B26" i="4" s="1"/>
  <c r="C26" i="4" s="1"/>
  <c r="D26" i="4" s="1"/>
  <c r="J26" i="4"/>
  <c r="I26" i="4"/>
  <c r="E26" i="4"/>
  <c r="A26" i="4"/>
  <c r="P25" i="4"/>
  <c r="B25" i="4" s="1"/>
  <c r="C25" i="4" s="1"/>
  <c r="D25" i="4" s="1"/>
  <c r="J25" i="4"/>
  <c r="I25" i="4"/>
  <c r="E25" i="4"/>
  <c r="A25" i="4"/>
  <c r="P20" i="4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Q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<sst xmlns="http://schemas.openxmlformats.org/spreadsheetml/2006/main" count="45" uniqueCount="39">
  <si>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</si>
  <si>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</si>
  <si>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</si>
  <si>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</si>
  <si>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</si>
  <si>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</si>
  <si>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</si>
  <si>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</si>
  <si>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</si>
  <si>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</si>
  <si>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</si>
  <si>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</si>
  <si>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</si>
  <si>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</si>
  <si>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</si>
  <si>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</si>
  <si>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</si>
  <si>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</si>
  <si>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</si>
  <si>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</si>
  <si>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</si>
  <si>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</si>
  <si>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</si>
  <si>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</si>
  <si>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</si>
  <si>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</si>
  <si>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</si>
  <si>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</si>
  <si>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</si>
  <si>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</si>
  <si>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</si>
  <si>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</si>
  <si>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</si>
  <si>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</si>
  <si>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</si>
  <si>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</si>
  <si>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Naupada ) -  Shri. Vijay Shankar Ajgaonkar</t>
  </si>
  <si>
    <t>Agree BUA</t>
  </si>
  <si>
    <t>As per site info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</si>
</sst>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37</xdr:row>
      <xdr:rowOff>172394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604F17-F976-48F1-8D28-39CE192C9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67636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144086</xdr:colOff>
      <xdr:row>39</xdr:row>
      <xdr:rowOff>38983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B2B631-CBF3-4949-BECA-317873EA5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78486" cy="63254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277455</xdr:colOff>
      <xdr:row>35</xdr:row>
      <xdr:rowOff>58062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9C0E1D-D0F3-4379-8D5E-A9C9DF3AC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11855" cy="65350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45</xdr:row>
      <xdr:rowOff>115439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1DDCD1-9EE9-42CE-9E92-733ED7650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81640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458285</xdr:colOff>
      <xdr:row>51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3661E8-111F-4FD9-ACFE-A1932B12F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773485" cy="8497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220127</xdr:colOff>
      <xdr:row>45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4A9F29-CBF4-4E23-A0B0-9E183422B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35327" cy="8583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43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2D58BC-85CC-435A-9661-153A744B7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81164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44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2475D5-75A6-436F-B549-D80484261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16" zoomScaleNormal="100" workbookViewId="0">
      <selection activeCell="S34" sqref="S3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429.16666666666669</v>
      </c>
      <c r="C3" s="4">
        <f>B3*1.2</f>
        <v>515</v>
      </c>
      <c r="D3" s="4">
        <f t="shared" ref="D3:D14" si="2">C3*1.2</f>
        <v>618</v>
      </c>
      <c r="E3" s="5">
        <f t="shared" ref="E3:E14" si="3">R3</f>
        <v>3100000</v>
      </c>
      <c r="F3" s="9">
        <f t="shared" ref="F3:F14" si="4">ROUND((E3/B3),0)</f>
        <v>7223</v>
      </c>
      <c r="G3" s="9">
        <f t="shared" ref="G3:G14" si="5">ROUND((E3/C3),0)</f>
        <v>6019</v>
      </c>
      <c r="H3" s="9">
        <f t="shared" ref="H3:H14" si="6">ROUND((E3/D3),0)</f>
        <v>5016</v>
      </c>
      <c r="I3" s="4" t="e">
        <f>#REF!</f>
        <v>#REF!</v>
      </c>
      <c r="J3" s="4">
        <f t="shared" ref="J3:J14" si="7">S3</f>
        <v>0</v>
      </c>
      <c r="O3">
        <v>0</v>
      </c>
      <c r="P3">
        <v>515</v>
      </c>
      <c r="Q3">
        <f t="shared" ref="P3:Q14" si="8">P3/1.2</f>
        <v>429.16666666666669</v>
      </c>
      <c r="R3" s="2">
        <v>3100000</v>
      </c>
    </row>
    <row r="4" spans="1:20" s="51" customFormat="1" x14ac:dyDescent="0.25">
      <c r="A4" s="49">
        <f t="shared" si="0"/>
        <v>0</v>
      </c>
      <c r="B4" s="49">
        <f t="shared" si="1"/>
        <v>279.16666666666669</v>
      </c>
      <c r="C4" s="49">
        <f t="shared" ref="C4:C14" si="9">B4*1.2</f>
        <v>335</v>
      </c>
      <c r="D4" s="49">
        <f t="shared" si="2"/>
        <v>402</v>
      </c>
      <c r="E4" s="50">
        <f t="shared" si="3"/>
        <v>2540000</v>
      </c>
      <c r="F4" s="49">
        <f t="shared" si="4"/>
        <v>9099</v>
      </c>
      <c r="G4" s="49">
        <f t="shared" si="5"/>
        <v>7582</v>
      </c>
      <c r="H4" s="49">
        <f t="shared" si="6"/>
        <v>6318</v>
      </c>
      <c r="I4" s="49" t="e">
        <f>#REF!</f>
        <v>#REF!</v>
      </c>
      <c r="J4" s="49">
        <f t="shared" si="7"/>
        <v>0</v>
      </c>
      <c r="O4" s="51">
        <v>0</v>
      </c>
      <c r="P4" s="51">
        <v>335</v>
      </c>
      <c r="Q4" s="51">
        <f t="shared" si="8"/>
        <v>279.16666666666669</v>
      </c>
      <c r="R4" s="52">
        <v>2540000</v>
      </c>
    </row>
    <row r="5" spans="1:20" s="51" customFormat="1" x14ac:dyDescent="0.25">
      <c r="A5" s="49">
        <f t="shared" si="0"/>
        <v>0</v>
      </c>
      <c r="B5" s="49">
        <f t="shared" si="1"/>
        <v>320.83333333333337</v>
      </c>
      <c r="C5" s="49">
        <f t="shared" si="9"/>
        <v>385.00000000000006</v>
      </c>
      <c r="D5" s="49">
        <f t="shared" si="2"/>
        <v>462.00000000000006</v>
      </c>
      <c r="E5" s="50">
        <f t="shared" si="3"/>
        <v>3000000</v>
      </c>
      <c r="F5" s="49">
        <f t="shared" si="4"/>
        <v>9351</v>
      </c>
      <c r="G5" s="49">
        <f t="shared" si="5"/>
        <v>7792</v>
      </c>
      <c r="H5" s="49">
        <f t="shared" si="6"/>
        <v>6494</v>
      </c>
      <c r="I5" s="49" t="e">
        <f>#REF!</f>
        <v>#REF!</v>
      </c>
      <c r="J5" s="49">
        <f t="shared" si="7"/>
        <v>0</v>
      </c>
      <c r="O5" s="51">
        <v>0</v>
      </c>
      <c r="P5" s="51">
        <v>385</v>
      </c>
      <c r="Q5" s="51">
        <f t="shared" si="8"/>
        <v>320.83333333333337</v>
      </c>
      <c r="R5" s="52">
        <v>3000000</v>
      </c>
    </row>
    <row r="6" spans="1:20" x14ac:dyDescent="0.25">
      <c r="A6" s="4">
        <f t="shared" ref="A6:A11" si="10">N6</f>
        <v>0</v>
      </c>
      <c r="B6" s="4">
        <f t="shared" ref="B6:B11" si="11">Q6</f>
        <v>0</v>
      </c>
      <c r="C6" s="4">
        <f t="shared" ref="C6:C11" si="12">B6*1.2</f>
        <v>0</v>
      </c>
      <c r="D6" s="4">
        <f t="shared" ref="D6:D11" si="13">C6*1.2</f>
        <v>0</v>
      </c>
      <c r="E6" s="5">
        <f t="shared" ref="E6:E11" si="14">R6</f>
        <v>0</v>
      </c>
      <c r="F6" s="4" t="e">
        <f t="shared" ref="F6:F11" si="15">ROUND((E6/B6),0)</f>
        <v>#DIV/0!</v>
      </c>
      <c r="G6" s="4" t="e">
        <f t="shared" ref="G6:G11" si="16">ROUND((E6/C6),0)</f>
        <v>#DIV/0!</v>
      </c>
      <c r="H6" s="9" t="e">
        <f t="shared" ref="H6:H11" si="17">ROUND((E6/D6),0)</f>
        <v>#DIV/0!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f t="shared" ref="Q6:Q11" si="20">P6/1.2</f>
        <v>0</v>
      </c>
      <c r="R6" s="2">
        <v>0</v>
      </c>
    </row>
    <row r="7" spans="1:20" x14ac:dyDescent="0.25">
      <c r="A7" s="4">
        <f t="shared" ref="A7:A9" si="21">N7</f>
        <v>0</v>
      </c>
      <c r="B7" s="4">
        <f t="shared" ref="B7:B9" si="22">Q7</f>
        <v>0</v>
      </c>
      <c r="C7" s="4">
        <f t="shared" ref="C7:C9" si="23">B7*1.2</f>
        <v>0</v>
      </c>
      <c r="D7" s="4">
        <f t="shared" ref="D7:D9" si="24">C7*1.2</f>
        <v>0</v>
      </c>
      <c r="E7" s="5">
        <f t="shared" ref="E7:E9" si="25">R7</f>
        <v>0</v>
      </c>
      <c r="F7" s="4" t="e">
        <f t="shared" ref="F7:F9" si="26">ROUND((E7/B7),0)</f>
        <v>#DIV/0!</v>
      </c>
      <c r="G7" s="4" t="e">
        <f t="shared" ref="G7:G9" si="27">ROUND((E7/C7),0)</f>
        <v>#DIV/0!</v>
      </c>
      <c r="H7" s="9" t="e">
        <f t="shared" ref="H7:H9" si="28">ROUND((E7/D7),0)</f>
        <v>#DIV/0!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:P9" si="30">O7/1.2</f>
        <v>0</v>
      </c>
      <c r="Q7">
        <f t="shared" ref="Q7:Q9" si="31">P7/1.2</f>
        <v>0</v>
      </c>
      <c r="R7" s="2">
        <v>0</v>
      </c>
    </row>
    <row r="8" spans="1:20" x14ac:dyDescent="0.2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9" t="e">
        <f t="shared" si="28"/>
        <v>#DIV/0!</v>
      </c>
      <c r="I8" s="4" t="e">
        <f>#REF!</f>
        <v>#REF!</v>
      </c>
      <c r="J8" s="4">
        <f t="shared" si="29"/>
        <v>0</v>
      </c>
      <c r="O8">
        <v>0</v>
      </c>
      <c r="P8">
        <f t="shared" si="30"/>
        <v>0</v>
      </c>
      <c r="Q8">
        <f t="shared" si="31"/>
        <v>0</v>
      </c>
      <c r="R8" s="2">
        <v>0</v>
      </c>
    </row>
    <row r="9" spans="1:20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f t="shared" si="31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 s="51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35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333.33333333333337</v>
      </c>
      <c r="C16" s="4">
        <f>B16*1.2</f>
        <v>400.00000000000006</v>
      </c>
      <c r="D16" s="4">
        <f t="shared" ref="D16:D32" si="34">C16*1.2</f>
        <v>480.00000000000006</v>
      </c>
      <c r="E16" s="5">
        <f t="shared" ref="E16:E32" si="35">R16</f>
        <v>3000000</v>
      </c>
      <c r="F16" s="9">
        <f t="shared" ref="F16:F32" si="36">ROUND((E16/B16),0)</f>
        <v>9000</v>
      </c>
      <c r="G16" s="9">
        <f t="shared" ref="G16:G32" si="37">ROUND((E16/C16),0)</f>
        <v>7500</v>
      </c>
      <c r="H16" s="9">
        <f t="shared" ref="H16:H32" si="38">ROUND((E16/D16),0)</f>
        <v>6250</v>
      </c>
      <c r="I16" s="4" t="e">
        <f>#REF!</f>
        <v>#REF!</v>
      </c>
      <c r="J16" s="4">
        <f t="shared" ref="J16:J32" si="39">S16</f>
        <v>0</v>
      </c>
      <c r="O16">
        <v>0</v>
      </c>
      <c r="P16">
        <v>400</v>
      </c>
      <c r="Q16">
        <f t="shared" ref="P16:Q32" si="40">P16/1.2</f>
        <v>333.33333333333337</v>
      </c>
      <c r="R16" s="2">
        <v>3000000</v>
      </c>
    </row>
    <row r="17" spans="1:18" ht="14.25" customHeight="1" x14ac:dyDescent="0.25">
      <c r="A17" s="4">
        <f t="shared" si="32"/>
        <v>0</v>
      </c>
      <c r="B17" s="4">
        <f t="shared" si="33"/>
        <v>429.16666666666669</v>
      </c>
      <c r="C17" s="4">
        <f t="shared" ref="C17:C32" si="41">B17*1.2</f>
        <v>515</v>
      </c>
      <c r="D17" s="4">
        <f t="shared" si="34"/>
        <v>618</v>
      </c>
      <c r="E17" s="5">
        <f t="shared" si="35"/>
        <v>3100000</v>
      </c>
      <c r="F17" s="9">
        <f t="shared" si="36"/>
        <v>7223</v>
      </c>
      <c r="G17" s="9">
        <f t="shared" si="37"/>
        <v>6019</v>
      </c>
      <c r="H17" s="9">
        <f t="shared" si="38"/>
        <v>5016</v>
      </c>
      <c r="I17" s="4" t="e">
        <f>#REF!</f>
        <v>#REF!</v>
      </c>
      <c r="J17" s="4">
        <f t="shared" si="39"/>
        <v>0</v>
      </c>
      <c r="O17">
        <v>0</v>
      </c>
      <c r="P17">
        <v>515</v>
      </c>
      <c r="Q17">
        <f t="shared" si="40"/>
        <v>429.16666666666669</v>
      </c>
      <c r="R17" s="2">
        <v>3100000</v>
      </c>
    </row>
    <row r="18" spans="1:18" ht="14.25" customHeight="1" x14ac:dyDescent="0.25">
      <c r="A18" s="4">
        <f t="shared" si="32"/>
        <v>0</v>
      </c>
      <c r="B18" s="4">
        <f t="shared" si="33"/>
        <v>279.16666666666669</v>
      </c>
      <c r="C18" s="4">
        <f t="shared" si="41"/>
        <v>335</v>
      </c>
      <c r="D18" s="4">
        <f t="shared" si="34"/>
        <v>402</v>
      </c>
      <c r="E18" s="5">
        <f t="shared" si="35"/>
        <v>2540000</v>
      </c>
      <c r="F18" s="9">
        <f t="shared" si="36"/>
        <v>9099</v>
      </c>
      <c r="G18" s="9">
        <f t="shared" si="37"/>
        <v>7582</v>
      </c>
      <c r="H18" s="9">
        <f t="shared" si="38"/>
        <v>6318</v>
      </c>
      <c r="I18" s="4" t="e">
        <f>#REF!</f>
        <v>#REF!</v>
      </c>
      <c r="J18" s="4">
        <f t="shared" si="39"/>
        <v>0</v>
      </c>
      <c r="O18">
        <v>0</v>
      </c>
      <c r="P18">
        <v>335</v>
      </c>
      <c r="Q18">
        <f t="shared" si="40"/>
        <v>279.16666666666669</v>
      </c>
      <c r="R18" s="2">
        <v>2540000</v>
      </c>
    </row>
    <row r="19" spans="1:18" ht="14.25" customHeight="1" x14ac:dyDescent="0.25">
      <c r="A19" s="4">
        <f t="shared" si="32"/>
        <v>0</v>
      </c>
      <c r="B19" s="4">
        <f t="shared" si="33"/>
        <v>460</v>
      </c>
      <c r="C19" s="4">
        <f t="shared" si="41"/>
        <v>552</v>
      </c>
      <c r="D19" s="4">
        <f t="shared" si="34"/>
        <v>662.4</v>
      </c>
      <c r="E19" s="5">
        <f t="shared" si="35"/>
        <v>4100000</v>
      </c>
      <c r="F19" s="9">
        <f t="shared" si="36"/>
        <v>8913</v>
      </c>
      <c r="G19" s="9">
        <f t="shared" si="37"/>
        <v>7428</v>
      </c>
      <c r="H19" s="9">
        <f t="shared" si="38"/>
        <v>6190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460</v>
      </c>
      <c r="R19" s="2">
        <v>4100000</v>
      </c>
    </row>
    <row r="20" spans="1:18" s="51" customFormat="1" ht="14.25" customHeight="1" x14ac:dyDescent="0.25">
      <c r="A20" s="49">
        <f t="shared" si="32"/>
        <v>0</v>
      </c>
      <c r="B20" s="49">
        <f t="shared" si="33"/>
        <v>410</v>
      </c>
      <c r="C20" s="49">
        <f t="shared" si="41"/>
        <v>492</v>
      </c>
      <c r="D20" s="49">
        <f t="shared" si="34"/>
        <v>590.4</v>
      </c>
      <c r="E20" s="50">
        <f t="shared" si="35"/>
        <v>4399000</v>
      </c>
      <c r="F20" s="49">
        <f t="shared" si="36"/>
        <v>10729</v>
      </c>
      <c r="G20" s="49">
        <f t="shared" si="37"/>
        <v>8941</v>
      </c>
      <c r="H20" s="49">
        <f t="shared" si="38"/>
        <v>7451</v>
      </c>
      <c r="I20" s="49" t="e">
        <f>#REF!</f>
        <v>#REF!</v>
      </c>
      <c r="J20" s="49">
        <f t="shared" si="39"/>
        <v>0</v>
      </c>
      <c r="O20" s="51">
        <v>0</v>
      </c>
      <c r="P20" s="51">
        <f t="shared" si="40"/>
        <v>0</v>
      </c>
      <c r="Q20" s="51">
        <v>410</v>
      </c>
      <c r="R20" s="52">
        <v>4399000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575</v>
      </c>
      <c r="C21" s="4">
        <f t="shared" ref="C21:C24" si="44">B21*1.2</f>
        <v>690</v>
      </c>
      <c r="D21" s="4">
        <f t="shared" ref="D21:D24" si="45">C21*1.2</f>
        <v>828</v>
      </c>
      <c r="E21" s="5">
        <f t="shared" ref="E21:E24" si="46">R21</f>
        <v>5000000</v>
      </c>
      <c r="F21" s="9">
        <f t="shared" ref="F21:F24" si="47">ROUND((E21/B21),0)</f>
        <v>8696</v>
      </c>
      <c r="G21" s="9">
        <f t="shared" ref="G21:G24" si="48">ROUND((E21/C21),0)</f>
        <v>7246</v>
      </c>
      <c r="H21" s="9">
        <f t="shared" ref="H21:H24" si="49">ROUND((E21/D21),0)</f>
        <v>6039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" si="51">O21/1.2</f>
        <v>0</v>
      </c>
      <c r="Q21">
        <v>575</v>
      </c>
      <c r="R21" s="2">
        <v>5000000</v>
      </c>
    </row>
    <row r="22" spans="1:18" ht="14.25" customHeight="1" x14ac:dyDescent="0.25">
      <c r="A22" s="4">
        <f t="shared" si="42"/>
        <v>0</v>
      </c>
      <c r="B22" s="4">
        <f t="shared" si="43"/>
        <v>600</v>
      </c>
      <c r="C22" s="4">
        <f t="shared" si="44"/>
        <v>720</v>
      </c>
      <c r="D22" s="4">
        <f t="shared" si="45"/>
        <v>864</v>
      </c>
      <c r="E22" s="5">
        <f t="shared" si="46"/>
        <v>0</v>
      </c>
      <c r="F22" s="9">
        <f t="shared" si="47"/>
        <v>0</v>
      </c>
      <c r="G22" s="9">
        <f t="shared" si="48"/>
        <v>0</v>
      </c>
      <c r="H22" s="9">
        <f t="shared" si="49"/>
        <v>0</v>
      </c>
      <c r="I22" s="4" t="e">
        <f>#REF!</f>
        <v>#REF!</v>
      </c>
      <c r="J22" s="4">
        <f t="shared" si="50"/>
        <v>0</v>
      </c>
      <c r="O22">
        <v>0</v>
      </c>
      <c r="P22">
        <v>720</v>
      </c>
      <c r="Q22">
        <f t="shared" ref="Q22:Q24" si="52">P22/1.2</f>
        <v>600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487.5</v>
      </c>
      <c r="C23" s="4">
        <f t="shared" si="44"/>
        <v>585</v>
      </c>
      <c r="D23" s="4">
        <f t="shared" si="45"/>
        <v>702</v>
      </c>
      <c r="E23" s="5">
        <f t="shared" si="46"/>
        <v>4500000</v>
      </c>
      <c r="F23" s="9">
        <f t="shared" si="47"/>
        <v>9231</v>
      </c>
      <c r="G23" s="9">
        <f t="shared" si="48"/>
        <v>7692</v>
      </c>
      <c r="H23" s="9">
        <f t="shared" si="49"/>
        <v>6410</v>
      </c>
      <c r="I23" s="4" t="e">
        <f>#REF!</f>
        <v>#REF!</v>
      </c>
      <c r="J23" s="4">
        <f t="shared" si="50"/>
        <v>0</v>
      </c>
      <c r="O23">
        <v>0</v>
      </c>
      <c r="P23">
        <v>585</v>
      </c>
      <c r="Q23">
        <f t="shared" si="52"/>
        <v>487.5</v>
      </c>
      <c r="R23" s="2">
        <v>4500000</v>
      </c>
    </row>
    <row r="24" spans="1:18" ht="14.25" customHeight="1" x14ac:dyDescent="0.25">
      <c r="A24" s="4">
        <f t="shared" si="42"/>
        <v>0</v>
      </c>
      <c r="B24" s="4">
        <f t="shared" si="43"/>
        <v>530.83333333333337</v>
      </c>
      <c r="C24" s="4">
        <f t="shared" si="44"/>
        <v>637</v>
      </c>
      <c r="D24" s="4">
        <f t="shared" si="45"/>
        <v>764.4</v>
      </c>
      <c r="E24" s="5">
        <f t="shared" si="46"/>
        <v>4800000</v>
      </c>
      <c r="F24" s="9">
        <f t="shared" si="47"/>
        <v>9042</v>
      </c>
      <c r="G24" s="9">
        <f t="shared" si="48"/>
        <v>7535</v>
      </c>
      <c r="H24" s="9">
        <f t="shared" si="49"/>
        <v>6279</v>
      </c>
      <c r="I24" s="4" t="e">
        <f>#REF!</f>
        <v>#REF!</v>
      </c>
      <c r="J24" s="4">
        <f t="shared" si="50"/>
        <v>0</v>
      </c>
      <c r="O24">
        <v>0</v>
      </c>
      <c r="P24">
        <v>637</v>
      </c>
      <c r="Q24">
        <f t="shared" si="52"/>
        <v>530.83333333333337</v>
      </c>
      <c r="R24" s="2">
        <v>4800000</v>
      </c>
    </row>
    <row r="25" spans="1:18" ht="14.25" customHeight="1" x14ac:dyDescent="0.25">
      <c r="A25" s="4">
        <f t="shared" si="32"/>
        <v>0</v>
      </c>
      <c r="B25" s="4">
        <f t="shared" si="33"/>
        <v>850</v>
      </c>
      <c r="C25" s="4">
        <f t="shared" si="41"/>
        <v>1020</v>
      </c>
      <c r="D25" s="4">
        <f t="shared" si="34"/>
        <v>1224</v>
      </c>
      <c r="E25" s="5">
        <f t="shared" si="35"/>
        <v>8000000</v>
      </c>
      <c r="F25" s="9">
        <f t="shared" si="36"/>
        <v>9412</v>
      </c>
      <c r="G25" s="9">
        <f t="shared" si="37"/>
        <v>7843</v>
      </c>
      <c r="H25" s="9">
        <f t="shared" si="38"/>
        <v>6536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v>850</v>
      </c>
      <c r="R25" s="2">
        <v>8000000</v>
      </c>
    </row>
    <row r="26" spans="1:18" ht="14.25" customHeight="1" x14ac:dyDescent="0.25">
      <c r="A26" s="4">
        <f t="shared" si="32"/>
        <v>0</v>
      </c>
      <c r="B26" s="4">
        <f t="shared" si="33"/>
        <v>416.66666666666669</v>
      </c>
      <c r="C26" s="4">
        <f t="shared" si="41"/>
        <v>500</v>
      </c>
      <c r="D26" s="4">
        <f t="shared" si="34"/>
        <v>600</v>
      </c>
      <c r="E26" s="5">
        <f t="shared" si="35"/>
        <v>3700000</v>
      </c>
      <c r="F26" s="9">
        <f t="shared" si="36"/>
        <v>8880</v>
      </c>
      <c r="G26" s="9">
        <f t="shared" si="37"/>
        <v>7400</v>
      </c>
      <c r="H26" s="9">
        <f t="shared" si="38"/>
        <v>6167</v>
      </c>
      <c r="I26" s="4" t="e">
        <f>#REF!</f>
        <v>#REF!</v>
      </c>
      <c r="J26" s="4">
        <f t="shared" si="39"/>
        <v>0</v>
      </c>
      <c r="O26">
        <v>0</v>
      </c>
      <c r="P26">
        <v>500</v>
      </c>
      <c r="Q26">
        <f t="shared" si="40"/>
        <v>416.66666666666669</v>
      </c>
      <c r="R26" s="2">
        <v>3700000</v>
      </c>
    </row>
    <row r="27" spans="1:18" ht="14.25" customHeight="1" x14ac:dyDescent="0.25">
      <c r="A27" s="4">
        <f t="shared" si="32"/>
        <v>0</v>
      </c>
      <c r="B27" s="4">
        <f t="shared" si="33"/>
        <v>583.33333333333337</v>
      </c>
      <c r="C27" s="4">
        <f t="shared" si="41"/>
        <v>700</v>
      </c>
      <c r="D27" s="4">
        <f t="shared" si="34"/>
        <v>840</v>
      </c>
      <c r="E27" s="5">
        <f t="shared" si="35"/>
        <v>5500000</v>
      </c>
      <c r="F27" s="9">
        <f t="shared" si="36"/>
        <v>9429</v>
      </c>
      <c r="G27" s="9">
        <f t="shared" si="37"/>
        <v>7857</v>
      </c>
      <c r="H27" s="9">
        <f t="shared" si="38"/>
        <v>6548</v>
      </c>
      <c r="I27" s="4" t="e">
        <f>#REF!</f>
        <v>#REF!</v>
      </c>
      <c r="J27" s="4">
        <f t="shared" si="39"/>
        <v>0</v>
      </c>
      <c r="O27">
        <v>0</v>
      </c>
      <c r="P27">
        <v>700</v>
      </c>
      <c r="Q27">
        <f t="shared" si="40"/>
        <v>583.33333333333337</v>
      </c>
      <c r="R27" s="2">
        <v>5500000</v>
      </c>
    </row>
    <row r="28" spans="1:18" s="51" customFormat="1" ht="14.25" customHeight="1" x14ac:dyDescent="0.25">
      <c r="A28" s="49">
        <f t="shared" si="32"/>
        <v>0</v>
      </c>
      <c r="B28" s="49">
        <f t="shared" si="33"/>
        <v>308.33333333333337</v>
      </c>
      <c r="C28" s="49">
        <f t="shared" si="41"/>
        <v>370.00000000000006</v>
      </c>
      <c r="D28" s="49">
        <f t="shared" si="34"/>
        <v>444.00000000000006</v>
      </c>
      <c r="E28" s="50">
        <f t="shared" si="35"/>
        <v>3200000</v>
      </c>
      <c r="F28" s="49">
        <f t="shared" si="36"/>
        <v>10378</v>
      </c>
      <c r="G28" s="49">
        <f t="shared" si="37"/>
        <v>8649</v>
      </c>
      <c r="H28" s="49">
        <f t="shared" si="38"/>
        <v>7207</v>
      </c>
      <c r="I28" s="49" t="e">
        <f>#REF!</f>
        <v>#REF!</v>
      </c>
      <c r="J28" s="49">
        <f t="shared" si="39"/>
        <v>0</v>
      </c>
      <c r="O28" s="51">
        <v>0</v>
      </c>
      <c r="P28" s="51">
        <v>370</v>
      </c>
      <c r="Q28" s="51">
        <f t="shared" si="40"/>
        <v>308.33333333333337</v>
      </c>
      <c r="R28" s="52">
        <v>3200000</v>
      </c>
    </row>
    <row r="29" spans="1:18" ht="14.25" customHeight="1" x14ac:dyDescent="0.25">
      <c r="A29" s="4">
        <f t="shared" si="32"/>
        <v>0</v>
      </c>
      <c r="B29" s="4">
        <f t="shared" si="33"/>
        <v>285</v>
      </c>
      <c r="C29" s="4">
        <f t="shared" si="41"/>
        <v>342</v>
      </c>
      <c r="D29" s="4">
        <f t="shared" si="34"/>
        <v>410.4</v>
      </c>
      <c r="E29" s="5">
        <f t="shared" si="35"/>
        <v>2400000</v>
      </c>
      <c r="F29" s="9">
        <f t="shared" si="36"/>
        <v>8421</v>
      </c>
      <c r="G29" s="9">
        <f t="shared" si="37"/>
        <v>7018</v>
      </c>
      <c r="H29" s="9">
        <f t="shared" si="38"/>
        <v>5848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v>285</v>
      </c>
      <c r="R29" s="2">
        <v>2400000</v>
      </c>
    </row>
    <row r="30" spans="1:18" ht="14.25" customHeight="1" x14ac:dyDescent="0.25">
      <c r="A30" s="4">
        <f t="shared" si="32"/>
        <v>0</v>
      </c>
      <c r="B30" s="4">
        <f t="shared" si="33"/>
        <v>458.33333333333337</v>
      </c>
      <c r="C30" s="4">
        <f t="shared" si="41"/>
        <v>550</v>
      </c>
      <c r="D30" s="4">
        <f t="shared" si="34"/>
        <v>660</v>
      </c>
      <c r="E30" s="5">
        <f t="shared" si="35"/>
        <v>4200000</v>
      </c>
      <c r="F30" s="9">
        <f t="shared" si="36"/>
        <v>9164</v>
      </c>
      <c r="G30" s="9">
        <f t="shared" si="37"/>
        <v>7636</v>
      </c>
      <c r="H30" s="9">
        <f t="shared" si="38"/>
        <v>6364</v>
      </c>
      <c r="I30" s="4" t="e">
        <f>#REF!</f>
        <v>#REF!</v>
      </c>
      <c r="J30" s="4">
        <f t="shared" si="39"/>
        <v>0</v>
      </c>
      <c r="O30">
        <v>0</v>
      </c>
      <c r="P30">
        <v>550</v>
      </c>
      <c r="Q30">
        <f t="shared" si="40"/>
        <v>458.33333333333337</v>
      </c>
      <c r="R30" s="2">
        <v>4200000</v>
      </c>
    </row>
    <row r="31" spans="1:18" ht="14.25" customHeight="1" x14ac:dyDescent="0.25">
      <c r="A31" s="4">
        <f t="shared" si="32"/>
        <v>0</v>
      </c>
      <c r="B31" s="4">
        <f t="shared" si="33"/>
        <v>529.16666666666674</v>
      </c>
      <c r="C31" s="4">
        <f t="shared" si="41"/>
        <v>635.00000000000011</v>
      </c>
      <c r="D31" s="4">
        <f t="shared" si="34"/>
        <v>762.00000000000011</v>
      </c>
      <c r="E31" s="5">
        <f t="shared" si="35"/>
        <v>5200000</v>
      </c>
      <c r="F31" s="9">
        <f t="shared" si="36"/>
        <v>9827</v>
      </c>
      <c r="G31" s="9">
        <f t="shared" si="37"/>
        <v>8189</v>
      </c>
      <c r="H31" s="9">
        <f t="shared" si="38"/>
        <v>6824</v>
      </c>
      <c r="I31" s="4" t="e">
        <f>#REF!</f>
        <v>#REF!</v>
      </c>
      <c r="J31" s="4">
        <f t="shared" si="39"/>
        <v>0</v>
      </c>
      <c r="O31">
        <v>0</v>
      </c>
      <c r="P31">
        <v>635</v>
      </c>
      <c r="Q31">
        <f t="shared" si="40"/>
        <v>529.16666666666674</v>
      </c>
      <c r="R31" s="2">
        <v>5200000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E37" t="s">
        <v>37</v>
      </c>
      <c r="F37">
        <v>575</v>
      </c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35">
        <v>1991</v>
      </c>
      <c r="W40" s="4" t="s">
        <v>38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23</v>
      </c>
      <c r="V41" s="35">
        <f>V39-V40</f>
        <v>33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-27</v>
      </c>
      <c r="W42" s="33"/>
      <c r="X42" s="26"/>
      <c r="Y42" s="7"/>
    </row>
    <row r="43" spans="1:25" ht="16.5" x14ac:dyDescent="0.3">
      <c r="S43" s="10"/>
      <c r="T43" s="10"/>
      <c r="U43" s="37" t="s">
        <v>24</v>
      </c>
      <c r="V43" s="38">
        <f>575*2000</f>
        <v>1150000</v>
      </c>
      <c r="W43" s="33"/>
      <c r="X43" s="26"/>
      <c r="Y43" s="7"/>
    </row>
    <row r="44" spans="1:25" ht="16.5" x14ac:dyDescent="0.3">
      <c r="S44" s="10"/>
      <c r="T44" s="10"/>
      <c r="U44" s="37" t="s">
        <v>25</v>
      </c>
      <c r="V44" s="35"/>
      <c r="W44" s="33"/>
      <c r="X44" s="26"/>
      <c r="Y44" s="7"/>
    </row>
    <row r="45" spans="1:25" ht="39" customHeight="1" x14ac:dyDescent="0.3">
      <c r="P45" s="48" t="s">
        <v>36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26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27</v>
      </c>
      <c r="V47" s="35">
        <f>V46*33/60</f>
        <v>49.5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0.495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28</v>
      </c>
      <c r="V49" s="41">
        <f>ROUND((V43*V48),0)</f>
        <v>569250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16</v>
      </c>
      <c r="V50" s="41">
        <v>575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8000</v>
      </c>
      <c r="W51" s="33"/>
      <c r="X51" s="18"/>
      <c r="Y51" s="7"/>
    </row>
    <row r="52" spans="15:25" ht="16.5" x14ac:dyDescent="0.3">
      <c r="S52" s="10"/>
      <c r="T52" s="10"/>
      <c r="U52" s="37" t="s">
        <v>29</v>
      </c>
      <c r="V52" s="38">
        <f>V51*V50</f>
        <v>4600000</v>
      </c>
      <c r="W52" s="33"/>
      <c r="X52" s="26"/>
      <c r="Y52" s="7"/>
    </row>
    <row r="53" spans="15:25" ht="16.5" x14ac:dyDescent="0.3">
      <c r="S53" s="10"/>
      <c r="T53" s="10"/>
      <c r="U53" s="42" t="s">
        <v>30</v>
      </c>
      <c r="V53" s="43">
        <f>V52-V49</f>
        <v>4030750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31</v>
      </c>
      <c r="V54" s="43">
        <f>V53*0.9</f>
        <v>3627675</v>
      </c>
      <c r="W54" s="33"/>
      <c r="X54" s="28"/>
      <c r="Y54" s="7"/>
    </row>
    <row r="55" spans="15:25" ht="16.5" x14ac:dyDescent="0.3">
      <c r="S55" s="11"/>
      <c r="T55" s="10"/>
      <c r="U55" s="42" t="s">
        <v>32</v>
      </c>
      <c r="V55" s="45">
        <f>V53*0.8</f>
        <v>3224600</v>
      </c>
      <c r="W55" s="33"/>
      <c r="X55" s="29"/>
      <c r="Y55" s="7"/>
    </row>
    <row r="56" spans="15:25" ht="16.5" x14ac:dyDescent="0.3">
      <c r="S56" s="10"/>
      <c r="T56" s="10"/>
      <c r="U56" s="42" t="s">
        <v>33</v>
      </c>
      <c r="V56" s="46">
        <f>V53*0.025/12</f>
        <v>8397.3958333333339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14" sqref="R14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X27" sqref="X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U11" sqref="U1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T11" sqref="T1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2024-09-19T11:55:56Z</dcterms:modified>
</cp:coreProperties>
</file>