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September 2024\Santosh Kumar  - SBI\"/>
    </mc:Choice>
  </mc:AlternateContent>
  <xr:revisionPtr revIDLastSave="0" documentId="13_ncr:1_{AEBAA367-75BE-4096-8F14-4F0B6D080AA5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W51" i="4" l="1"/>
  <c r="Z17" i="18" l="1"/>
  <c r="S21" i="17"/>
  <c r="T16" i="16"/>
  <c r="G31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Q6" i="4" s="1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Q19" i="4" s="1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47" i="4" l="1"/>
</calcChain>
</file>

<file path=xl/sharedStrings.xml><?xml version="1.0" encoding="utf-8"?>
<sst xmlns="http://schemas.openxmlformats.org/spreadsheetml/2006/main" count="49" uniqueCount="42">
  <si>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</si>
  <si>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</si>
  <si>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</si>
  <si>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</si>
  <si>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</si>
  <si>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</si>
  <si>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</si>
  <si>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</si>
  <si>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</si>
  <si>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</si>
  <si>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</si>
  <si>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</si>
  <si>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</si>
  <si>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</si>
  <si>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</si>
  <si>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</si>
  <si>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</si>
  <si>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</si>
  <si>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</si>
  <si>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</si>
  <si>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</si>
  <si>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</si>
  <si>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</si>
  <si>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</si>
  <si>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</si>
  <si>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</si>
  <si>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</si>
  <si>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</si>
  <si>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</si>
  <si>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</si>
  <si>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</si>
  <si>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</si>
  <si>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</si>
  <si>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</si>
  <si>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</si>
  <si>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</si>
  <si>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</si>
  <si>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</si>
  <si>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</si>
  <si>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Agree CA</t>
  </si>
  <si>
    <t>As per Rera</t>
  </si>
  <si>
    <t>State Bank of India ( NRI Branch (Nariman Point)  - Santosh Kumar And Anjali Kumar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</si>
</sst>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0" fillId="3" borderId="0" xfId="0" applyFill="1"/>
    <xf numFmtId="0" fontId="1" fillId="3" borderId="0" xfId="0" applyFont="1" applyFill="1"/>
    <xf numFmtId="4" fontId="1" fillId="3" borderId="0" xfId="0" applyNumberFormat="1" applyFont="1" applyFill="1"/>
    <xf numFmtId="4" fontId="0" fillId="3" borderId="0" xfId="0" applyNumberFormat="1" applyFill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37</xdr:row>
      <xdr:rowOff>920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9220B3-A204-4F99-A16C-5AAA516758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659222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277455</xdr:colOff>
      <xdr:row>39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F8CC79-BBB7-4F8F-AD11-BE26E6082F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811855" cy="643027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43</xdr:row>
      <xdr:rowOff>144012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CAFE41-AEF7-4ACD-9049-7C4BFB6C4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814501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39</xdr:row>
      <xdr:rowOff>115280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540893-9C65-474D-819E-039580D8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02090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182191</xdr:colOff>
      <xdr:row>45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E2F465-EFB7-4295-8B20-DCB2716F6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16591" cy="73162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191718</xdr:colOff>
      <xdr:row>36</xdr:row>
      <xdr:rowOff>172431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0CE5A55-CA68-4EF0-9732-7EB4649D0A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26118" cy="703043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16" zoomScaleNormal="100" workbookViewId="0">
      <selection activeCell="W37" sqref="W37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5" t="s">
        <v>35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/>
      <c r="T2"/>
    </row>
    <row r="3" spans="1:20" s="41" customFormat="1" x14ac:dyDescent="0.25">
      <c r="A3" s="42">
        <f t="shared" ref="A3:A14" si="0">N3</f>
        <v>0</v>
      </c>
      <c r="B3" s="42">
        <f t="shared" ref="B3:B14" si="1">Q3</f>
        <v>614</v>
      </c>
      <c r="C3" s="42">
        <f>B3*1.2</f>
        <v>736.8</v>
      </c>
      <c r="D3" s="42">
        <f t="shared" ref="D3:D14" si="2">C3*1.2</f>
        <v>884.16</v>
      </c>
      <c r="E3" s="43">
        <f t="shared" ref="E3:E14" si="3">R3</f>
        <v>9500000</v>
      </c>
      <c r="F3" s="42">
        <f t="shared" ref="F3:F14" si="4">ROUND((E3/B3),0)</f>
        <v>15472</v>
      </c>
      <c r="G3" s="42">
        <f t="shared" ref="G3:G14" si="5">ROUND((E3/C3),0)</f>
        <v>12894</v>
      </c>
      <c r="H3" s="42">
        <f t="shared" ref="H3:H14" si="6">ROUND((E3/D3),0)</f>
        <v>10745</v>
      </c>
      <c r="I3" s="42" t="e">
        <f>#REF!</f>
        <v>#REF!</v>
      </c>
      <c r="J3" s="42">
        <f t="shared" ref="J3:J14" si="7">S3</f>
        <v>0</v>
      </c>
      <c r="O3" s="41">
        <v>0</v>
      </c>
      <c r="P3" s="41">
        <f t="shared" ref="P3:Q14" si="8">O3/1.2</f>
        <v>0</v>
      </c>
      <c r="Q3" s="41">
        <v>614</v>
      </c>
      <c r="R3" s="44">
        <v>9500000</v>
      </c>
    </row>
    <row r="4" spans="1:20" s="41" customFormat="1" x14ac:dyDescent="0.25">
      <c r="A4" s="42">
        <f t="shared" ref="A4:A9" si="9">N4</f>
        <v>0</v>
      </c>
      <c r="B4" s="42">
        <f t="shared" ref="B4:B9" si="10">Q4</f>
        <v>613</v>
      </c>
      <c r="C4" s="42">
        <f t="shared" ref="C4:C9" si="11">B4*1.2</f>
        <v>735.6</v>
      </c>
      <c r="D4" s="42">
        <f t="shared" ref="D4:D9" si="12">C4*1.2</f>
        <v>882.72</v>
      </c>
      <c r="E4" s="43">
        <f t="shared" ref="E4:E9" si="13">R4</f>
        <v>9500000</v>
      </c>
      <c r="F4" s="42">
        <f t="shared" ref="F4:F9" si="14">ROUND((E4/B4),0)</f>
        <v>15498</v>
      </c>
      <c r="G4" s="42">
        <f t="shared" ref="G4:G9" si="15">ROUND((E4/C4),0)</f>
        <v>12915</v>
      </c>
      <c r="H4" s="42">
        <f t="shared" ref="H4:H9" si="16">ROUND((E4/D4),0)</f>
        <v>10762</v>
      </c>
      <c r="I4" s="42" t="e">
        <f>#REF!</f>
        <v>#REF!</v>
      </c>
      <c r="J4" s="42">
        <f t="shared" ref="J4:J9" si="17">S4</f>
        <v>0</v>
      </c>
      <c r="O4" s="41">
        <v>0</v>
      </c>
      <c r="P4" s="41">
        <f t="shared" ref="P4:P9" si="18">O4/1.2</f>
        <v>0</v>
      </c>
      <c r="Q4" s="41">
        <v>613</v>
      </c>
      <c r="R4" s="44">
        <v>9500000</v>
      </c>
    </row>
    <row r="5" spans="1:20" x14ac:dyDescent="0.25">
      <c r="A5" s="4">
        <f t="shared" si="9"/>
        <v>0</v>
      </c>
      <c r="B5" s="4">
        <f t="shared" si="10"/>
        <v>774</v>
      </c>
      <c r="C5" s="4">
        <f t="shared" si="11"/>
        <v>928.8</v>
      </c>
      <c r="D5" s="4">
        <f t="shared" si="12"/>
        <v>1114.56</v>
      </c>
      <c r="E5" s="5">
        <f t="shared" si="13"/>
        <v>11500000</v>
      </c>
      <c r="F5" s="9">
        <f t="shared" si="14"/>
        <v>14858</v>
      </c>
      <c r="G5" s="9">
        <f t="shared" si="15"/>
        <v>12382</v>
      </c>
      <c r="H5" s="9">
        <f t="shared" si="16"/>
        <v>10318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774</v>
      </c>
      <c r="R5" s="2">
        <v>11500000</v>
      </c>
    </row>
    <row r="6" spans="1:20" x14ac:dyDescent="0.25">
      <c r="A6" s="4">
        <f t="shared" si="9"/>
        <v>0</v>
      </c>
      <c r="B6" s="4">
        <f t="shared" si="10"/>
        <v>0</v>
      </c>
      <c r="C6" s="4">
        <f t="shared" si="11"/>
        <v>0</v>
      </c>
      <c r="D6" s="4">
        <f t="shared" si="12"/>
        <v>0</v>
      </c>
      <c r="E6" s="5">
        <f t="shared" si="13"/>
        <v>0</v>
      </c>
      <c r="F6" s="9" t="e">
        <f t="shared" si="14"/>
        <v>#DIV/0!</v>
      </c>
      <c r="G6" s="9" t="e">
        <f t="shared" si="15"/>
        <v>#DIV/0!</v>
      </c>
      <c r="H6" s="9" t="e">
        <f t="shared" si="16"/>
        <v>#DIV/0!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f t="shared" ref="Q6:Q9" si="19">P6/1.2</f>
        <v>0</v>
      </c>
      <c r="R6" s="2">
        <v>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5" t="s">
        <v>36</v>
      </c>
      <c r="B15" s="45"/>
      <c r="C15" s="45"/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</row>
    <row r="16" spans="1:20" x14ac:dyDescent="0.25">
      <c r="A16" s="4">
        <f t="shared" ref="A16:A28" si="32">N16</f>
        <v>0</v>
      </c>
      <c r="B16" s="4">
        <f t="shared" ref="B16:B28" si="33">Q16</f>
        <v>1000</v>
      </c>
      <c r="C16" s="4">
        <f>B16*1.2</f>
        <v>1200</v>
      </c>
      <c r="D16" s="4">
        <f t="shared" ref="D16:D28" si="34">C16*1.2</f>
        <v>1440</v>
      </c>
      <c r="E16" s="5">
        <f t="shared" ref="E16:E28" si="35">R16</f>
        <v>12500000</v>
      </c>
      <c r="F16" s="9">
        <f t="shared" ref="F16:F28" si="36">ROUND((E16/B16),0)</f>
        <v>12500</v>
      </c>
      <c r="G16" s="9">
        <f t="shared" ref="G16:G28" si="37">ROUND((E16/C16),0)</f>
        <v>10417</v>
      </c>
      <c r="H16" s="9">
        <f t="shared" ref="H16:H28" si="38">ROUND((E16/D16),0)</f>
        <v>8681</v>
      </c>
      <c r="I16" s="4" t="e">
        <f>#REF!</f>
        <v>#REF!</v>
      </c>
      <c r="J16" s="4">
        <f t="shared" ref="J16:J28" si="39">S16</f>
        <v>0</v>
      </c>
      <c r="O16">
        <v>0</v>
      </c>
      <c r="P16">
        <v>1200</v>
      </c>
      <c r="Q16">
        <f t="shared" ref="P16:Q28" si="40">P16/1.2</f>
        <v>1000</v>
      </c>
      <c r="R16" s="2">
        <v>12500000</v>
      </c>
    </row>
    <row r="17" spans="1:24" s="41" customFormat="1" x14ac:dyDescent="0.25">
      <c r="A17" s="42">
        <f t="shared" si="32"/>
        <v>0</v>
      </c>
      <c r="B17" s="42">
        <f t="shared" si="33"/>
        <v>566</v>
      </c>
      <c r="C17" s="42">
        <f t="shared" ref="C17:C28" si="41">B17*1.2</f>
        <v>679.19999999999993</v>
      </c>
      <c r="D17" s="42">
        <f t="shared" si="34"/>
        <v>815.03999999999985</v>
      </c>
      <c r="E17" s="43">
        <f t="shared" si="35"/>
        <v>11000000</v>
      </c>
      <c r="F17" s="42">
        <f t="shared" si="36"/>
        <v>19435</v>
      </c>
      <c r="G17" s="42">
        <f t="shared" si="37"/>
        <v>16196</v>
      </c>
      <c r="H17" s="42">
        <f t="shared" si="38"/>
        <v>13496</v>
      </c>
      <c r="I17" s="42" t="e">
        <f>#REF!</f>
        <v>#REF!</v>
      </c>
      <c r="J17" s="42">
        <f t="shared" si="39"/>
        <v>0</v>
      </c>
      <c r="O17" s="41">
        <v>0</v>
      </c>
      <c r="P17" s="41">
        <f t="shared" si="40"/>
        <v>0</v>
      </c>
      <c r="Q17" s="41">
        <v>566</v>
      </c>
      <c r="R17" s="44">
        <v>11000000</v>
      </c>
    </row>
    <row r="18" spans="1:24" s="41" customFormat="1" x14ac:dyDescent="0.25">
      <c r="A18" s="42">
        <f t="shared" si="32"/>
        <v>0</v>
      </c>
      <c r="B18" s="42">
        <f t="shared" si="33"/>
        <v>774</v>
      </c>
      <c r="C18" s="42">
        <f t="shared" si="41"/>
        <v>928.8</v>
      </c>
      <c r="D18" s="42">
        <f t="shared" si="34"/>
        <v>1114.56</v>
      </c>
      <c r="E18" s="43">
        <f t="shared" si="35"/>
        <v>15900000</v>
      </c>
      <c r="F18" s="42">
        <f t="shared" si="36"/>
        <v>20543</v>
      </c>
      <c r="G18" s="42">
        <f t="shared" si="37"/>
        <v>17119</v>
      </c>
      <c r="H18" s="42">
        <f t="shared" si="38"/>
        <v>14266</v>
      </c>
      <c r="I18" s="42" t="e">
        <f>#REF!</f>
        <v>#REF!</v>
      </c>
      <c r="J18" s="42">
        <f t="shared" si="39"/>
        <v>0</v>
      </c>
      <c r="O18" s="41">
        <v>0</v>
      </c>
      <c r="P18" s="41">
        <f t="shared" si="40"/>
        <v>0</v>
      </c>
      <c r="Q18" s="41">
        <v>774</v>
      </c>
      <c r="R18" s="44">
        <v>15900000</v>
      </c>
    </row>
    <row r="19" spans="1:24" x14ac:dyDescent="0.25">
      <c r="A19" s="4">
        <f t="shared" si="32"/>
        <v>0</v>
      </c>
      <c r="B19" s="4">
        <f t="shared" si="33"/>
        <v>0</v>
      </c>
      <c r="C19" s="4">
        <f t="shared" si="41"/>
        <v>0</v>
      </c>
      <c r="D19" s="4">
        <f t="shared" si="34"/>
        <v>0</v>
      </c>
      <c r="E19" s="5">
        <f t="shared" si="35"/>
        <v>0</v>
      </c>
      <c r="F19" s="9" t="e">
        <f t="shared" si="36"/>
        <v>#DIV/0!</v>
      </c>
      <c r="G19" s="9" t="e">
        <f t="shared" si="37"/>
        <v>#DIV/0!</v>
      </c>
      <c r="H19" s="9" t="e">
        <f t="shared" si="38"/>
        <v>#DIV/0!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f t="shared" si="40"/>
        <v>0</v>
      </c>
      <c r="R19" s="2">
        <v>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18000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2700</v>
      </c>
      <c r="X30" s="22"/>
    </row>
    <row r="31" spans="1:24" ht="15.75" x14ac:dyDescent="0.25">
      <c r="E31" t="s">
        <v>39</v>
      </c>
      <c r="F31" s="7">
        <v>57.395000000000003</v>
      </c>
      <c r="G31">
        <f>F31*10.764</f>
        <v>617.79977999999994</v>
      </c>
      <c r="S31" s="10"/>
      <c r="T31" s="10"/>
      <c r="U31" s="17" t="s">
        <v>15</v>
      </c>
      <c r="V31" s="18"/>
      <c r="W31" s="19">
        <f>W29-W30</f>
        <v>15300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2700</v>
      </c>
      <c r="X32" s="22"/>
    </row>
    <row r="33" spans="15:25" ht="15.75" x14ac:dyDescent="0.25">
      <c r="S33" s="10"/>
      <c r="T33" s="10"/>
      <c r="U33" s="17" t="s">
        <v>17</v>
      </c>
      <c r="V33" s="23"/>
      <c r="W33" s="24">
        <f>X33-X34</f>
        <v>-3</v>
      </c>
      <c r="X33" s="25">
        <v>2024</v>
      </c>
    </row>
    <row r="34" spans="15:25" ht="15.75" x14ac:dyDescent="0.25">
      <c r="S34" s="10"/>
      <c r="T34" s="10"/>
      <c r="U34" s="17" t="s">
        <v>18</v>
      </c>
      <c r="V34" s="23"/>
      <c r="W34" s="24">
        <f>W35-W33</f>
        <v>63</v>
      </c>
      <c r="X34" s="24">
        <v>2027</v>
      </c>
      <c r="Y34" t="s">
        <v>40</v>
      </c>
    </row>
    <row r="35" spans="1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15:25" ht="39" customHeight="1" x14ac:dyDescent="0.25">
      <c r="P36" s="46" t="s">
        <v>41</v>
      </c>
      <c r="Q36" s="46"/>
      <c r="R36" s="46"/>
      <c r="S36" s="46"/>
      <c r="T36" s="47"/>
      <c r="U36" s="21" t="s">
        <v>20</v>
      </c>
      <c r="V36" s="23"/>
      <c r="W36" s="24">
        <f>90*W33/W35</f>
        <v>-4.5</v>
      </c>
      <c r="X36" s="24"/>
    </row>
    <row r="37" spans="15:25" ht="15.75" x14ac:dyDescent="0.25">
      <c r="U37" s="17"/>
      <c r="V37" s="26"/>
      <c r="W37" s="27">
        <v>0</v>
      </c>
      <c r="X37" s="27"/>
    </row>
    <row r="38" spans="1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1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2700</v>
      </c>
      <c r="X39" s="22"/>
    </row>
    <row r="40" spans="1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15300</v>
      </c>
      <c r="X40" s="22"/>
    </row>
    <row r="41" spans="1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1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18000</v>
      </c>
      <c r="X42" s="22"/>
    </row>
    <row r="43" spans="15:25" ht="15.75" x14ac:dyDescent="0.25">
      <c r="S43" s="10"/>
      <c r="T43" s="10"/>
      <c r="U43" s="23"/>
      <c r="V43" s="23"/>
      <c r="W43" s="24"/>
      <c r="X43" s="24"/>
    </row>
    <row r="44" spans="15:25" ht="15.75" x14ac:dyDescent="0.25">
      <c r="S44" s="10"/>
      <c r="T44" s="10"/>
      <c r="U44" s="28" t="s">
        <v>37</v>
      </c>
      <c r="V44" s="30"/>
      <c r="W44" s="25">
        <v>618</v>
      </c>
      <c r="X44" s="24"/>
    </row>
    <row r="45" spans="15:25" ht="15.75" x14ac:dyDescent="0.25">
      <c r="P45" s="13" t="s">
        <v>29</v>
      </c>
      <c r="S45" s="10"/>
      <c r="T45" s="11"/>
      <c r="U45" s="17" t="s">
        <v>33</v>
      </c>
      <c r="V45" s="31"/>
      <c r="W45" s="32">
        <f>W42*W44+X46</f>
        <v>11124000</v>
      </c>
      <c r="X45" s="33"/>
    </row>
    <row r="46" spans="15:25" ht="15.75" x14ac:dyDescent="0.25">
      <c r="S46" s="11"/>
      <c r="T46" s="10"/>
      <c r="U46" s="17" t="s">
        <v>24</v>
      </c>
      <c r="V46" s="23"/>
      <c r="W46" s="34">
        <f>W45*0.98</f>
        <v>10901520</v>
      </c>
      <c r="X46" s="35"/>
    </row>
    <row r="47" spans="15:25" ht="15.75" x14ac:dyDescent="0.25">
      <c r="S47" s="10"/>
      <c r="T47" s="10"/>
      <c r="U47" s="17" t="s">
        <v>25</v>
      </c>
      <c r="V47" s="23"/>
      <c r="W47" s="34">
        <f>W45*0.8</f>
        <v>8899200</v>
      </c>
      <c r="X47" s="34"/>
    </row>
    <row r="48" spans="1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1668600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23175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U19" sqref="U1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U19" sqref="U18:U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T21" sqref="T21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S16:T19"/>
  <sheetViews>
    <sheetView zoomScaleNormal="100" workbookViewId="0">
      <selection activeCell="T16" sqref="T16"/>
    </sheetView>
  </sheetViews>
  <sheetFormatPr defaultRowHeight="15" x14ac:dyDescent="0.25"/>
  <sheetData>
    <row r="16" spans="19:20" x14ac:dyDescent="0.25">
      <c r="S16">
        <v>57.02</v>
      </c>
      <c r="T16">
        <f>S16*10.764</f>
        <v>613.76328000000001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21:S21"/>
  <sheetViews>
    <sheetView topLeftCell="A7" zoomScaleNormal="100" workbookViewId="0">
      <selection activeCell="T33" sqref="T33"/>
    </sheetView>
  </sheetViews>
  <sheetFormatPr defaultRowHeight="15" x14ac:dyDescent="0.25"/>
  <sheetData>
    <row r="21" spans="18:19" x14ac:dyDescent="0.25">
      <c r="R21">
        <v>56.984999999999999</v>
      </c>
      <c r="S21">
        <f>R21*10.764</f>
        <v>613.38653999999997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Y17:Z17"/>
  <sheetViews>
    <sheetView topLeftCell="F1" zoomScaleNormal="100" workbookViewId="0">
      <selection activeCell="Z17" sqref="Z17"/>
    </sheetView>
  </sheetViews>
  <sheetFormatPr defaultRowHeight="15" x14ac:dyDescent="0.25"/>
  <sheetData>
    <row r="17" spans="25:26" x14ac:dyDescent="0.25">
      <c r="Y17">
        <v>71.914000000000001</v>
      </c>
      <c r="Z17">
        <f>Y17*10.764</f>
        <v>774.08229599999993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2024-09-18T08:17:47Z</dcterms:modified>
</cp:coreProperties>
</file>