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INTERNATIONAL BUISNESS BRANCH- KANDIVALI (WEST)\Purshottam Bhanushali\"/>
    </mc:Choice>
  </mc:AlternateContent>
  <xr:revisionPtr revIDLastSave="0" documentId="13_ncr:1_{8E7D1945-394F-4582-923A-87D52DA3A22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I27" i="4" l="1"/>
  <c r="I26" i="4" l="1"/>
  <c r="J27" i="4" l="1"/>
  <c r="J26" i="4" l="1"/>
  <c r="Q7" i="4"/>
  <c r="T6" i="4"/>
  <c r="Q6" i="4"/>
  <c r="T5" i="4"/>
  <c r="Q5" i="4"/>
  <c r="Q4" i="4" l="1"/>
  <c r="Q2" i="4"/>
  <c r="J25" i="4" l="1"/>
  <c r="J28" i="4" s="1"/>
  <c r="I25" i="4"/>
  <c r="I28" i="4" s="1"/>
  <c r="N23" i="4"/>
  <c r="I22" i="4"/>
  <c r="I23" i="4"/>
  <c r="I37" i="4"/>
  <c r="P12" i="4" l="1"/>
  <c r="P11" i="4"/>
  <c r="Q10" i="4"/>
  <c r="P9" i="4"/>
  <c r="P8" i="4"/>
  <c r="P7" i="4"/>
  <c r="P6" i="4"/>
  <c r="P5" i="4"/>
  <c r="P3" i="4"/>
  <c r="Q3" i="4" s="1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<sst xmlns="http://schemas.openxmlformats.org/spreadsheetml/2006/main" count="42" uniqueCount="37">
  <si>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</si>
  <si>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</si>
  <si>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</si>
  <si>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</si>
  <si>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</si>
  <si>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</si>
  <si>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</si>
  <si>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</si>
  <si>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</si>
  <si>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</si>
  <si>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</si>
  <si>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</si>
  <si>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</si>
  <si>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</si>
  <si>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</si>
  <si>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</si>
  <si>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</si>
  <si>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oc -2013</t>
  </si>
  <si>
    <t>Flat No. 2002-2003, 20th Floor, Wasabi Grove Building No 5 CHSL, Chikuwadi, Boriwali West</t>
  </si>
  <si>
    <t>Flat No. 2102-2103, 21st Floor, Wasabi Grove Building No 5 CHSL, Chikuwadi, Boriwali West, </t>
  </si>
  <si>
    <t>2002-2003</t>
  </si>
  <si>
    <t>2102-2103</t>
  </si>
  <si>
    <t>agreement</t>
  </si>
  <si>
    <t>02.05.2017</t>
  </si>
  <si>
    <t>av</t>
  </si>
  <si>
    <t>sd</t>
  </si>
  <si>
    <t>rd</t>
  </si>
  <si>
    <t>2 stilt car park</t>
  </si>
  <si>
    <t>Value of 2102-2103 as on 21.03.2022</t>
  </si>
  <si>
    <t>agreement not given</t>
  </si>
  <si>
    <t>20.01.22</t>
  </si>
  <si>
    <t>27.03.23</t>
  </si>
  <si>
    <t>28.02.22</t>
  </si>
  <si>
    <t>26000 to 30000 on ca</t>
  </si>
  <si>
    <t>Interior</t>
  </si>
  <si>
    <t>mca</t>
  </si>
  <si>
    <t>1800 each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</si>
</sst>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94929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127423</xdr:colOff>
      <xdr:row>24</xdr:row>
      <xdr:rowOff>152400</xdr:rowOff>
    </xdr:from>
    <xdr:to>
      <xdr:col>24</xdr:col>
      <xdr:colOff>353503</xdr:colOff>
      <xdr:row>56</xdr:row>
      <xdr:rowOff>162963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A753F-0546-46D8-AEC7-53165947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2723" y="5295900"/>
          <a:ext cx="6341130" cy="61065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1882C3-7F54-40C7-97CB-4D09CB8F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7070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2B9194-2A25-4974-AB6D-C2E8C288B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382244</xdr:colOff>
      <xdr:row>47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88E75-CE67-4603-85C0-CACA7611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16644" cy="86308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A5019-B6B6-43D1-A48D-0F099C9D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689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CC261-3F00-4655-8E09-8A6EB856D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6213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F755A-72F3-494F-94B6-5F8B4CB2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C0DBD7-053F-4805-9C73-850BE933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19</xdr:col>
      <xdr:colOff>391771</xdr:colOff>
      <xdr:row>47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F15882-D58A-4A71-8DD6-EA3644DC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89261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378313</xdr:colOff>
      <xdr:row>46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C9F7F5-058B-459B-803C-4474EF69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37</xdr:col>
      <xdr:colOff>409575</xdr:colOff>
      <xdr:row>52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858AD3-C26B-477F-9EA1-DD5075EB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762000"/>
          <a:ext cx="18087975" cy="8829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595F6C-6E93-4322-82E1-96DEBD246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20168-DF70-497C-A592-258B0A3F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3A7A0-D7E7-431B-A9EB-ECAB65D5D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F5102-C6A8-4510-A91E-3D868AC54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E28" sqref="E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1208.3333333333335</v>
      </c>
      <c r="C2" s="4">
        <f>B2*1.2</f>
        <v>1450.0000000000002</v>
      </c>
      <c r="D2" s="4">
        <f t="shared" ref="D2:D13" si="2">C2*1.2</f>
        <v>1740.0000000000002</v>
      </c>
      <c r="E2" s="5">
        <f t="shared" ref="E2:E13" si="3">R2</f>
        <v>20300000</v>
      </c>
      <c r="F2" s="10">
        <f t="shared" ref="F2:F13" si="4">ROUND((E2/B2),0)</f>
        <v>16800</v>
      </c>
      <c r="G2" s="10">
        <f t="shared" ref="G2:G13" si="5">ROUND((E2/C2),0)</f>
        <v>14000</v>
      </c>
      <c r="H2" s="10">
        <f t="shared" ref="H2:H13" si="6">ROUND((E2/D2),0)</f>
        <v>11667</v>
      </c>
      <c r="I2" s="4" t="e">
        <f>#REF!</f>
        <v>#REF!</v>
      </c>
      <c r="J2" s="4">
        <f t="shared" ref="J2:J13" si="7">S2</f>
        <v>0</v>
      </c>
      <c r="O2">
        <v>0</v>
      </c>
      <c r="P2">
        <v>1450</v>
      </c>
      <c r="Q2">
        <f t="shared" ref="Q2:Q4" si="8">P2/1.2</f>
        <v>1208.3333333333335</v>
      </c>
      <c r="R2" s="2">
        <v>20300000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868.05555555555566</v>
      </c>
      <c r="C3" s="4">
        <f t="shared" ref="C3:C15" si="9">B3*1.2</f>
        <v>1041.6666666666667</v>
      </c>
      <c r="D3" s="4">
        <f t="shared" si="2"/>
        <v>1250</v>
      </c>
      <c r="E3" s="5">
        <f t="shared" si="3"/>
        <v>19300000</v>
      </c>
      <c r="F3" s="10">
        <f t="shared" si="4"/>
        <v>22234</v>
      </c>
      <c r="G3" s="10">
        <f t="shared" si="5"/>
        <v>18528</v>
      </c>
      <c r="H3" s="10">
        <f t="shared" si="6"/>
        <v>15440</v>
      </c>
      <c r="I3" s="4" t="e">
        <f>#REF!</f>
        <v>#REF!</v>
      </c>
      <c r="J3" s="4">
        <f t="shared" si="7"/>
        <v>0</v>
      </c>
      <c r="O3">
        <v>1250</v>
      </c>
      <c r="P3">
        <f t="shared" ref="P3:P12" si="10">O3/1.2</f>
        <v>1041.6666666666667</v>
      </c>
      <c r="Q3">
        <f t="shared" si="8"/>
        <v>868.05555555555566</v>
      </c>
      <c r="R3" s="2">
        <v>19300000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1208.3333333333335</v>
      </c>
      <c r="C4" s="4">
        <f t="shared" si="9"/>
        <v>1450.0000000000002</v>
      </c>
      <c r="D4" s="4">
        <f t="shared" si="2"/>
        <v>1740.0000000000002</v>
      </c>
      <c r="E4" s="5">
        <f t="shared" si="3"/>
        <v>20300000</v>
      </c>
      <c r="F4" s="10">
        <f t="shared" si="4"/>
        <v>16800</v>
      </c>
      <c r="G4" s="10">
        <f t="shared" si="5"/>
        <v>14000</v>
      </c>
      <c r="H4" s="10">
        <f t="shared" si="6"/>
        <v>11667</v>
      </c>
      <c r="I4" s="4" t="e">
        <f>#REF!</f>
        <v>#REF!</v>
      </c>
      <c r="J4" s="4">
        <f t="shared" si="7"/>
        <v>0</v>
      </c>
      <c r="O4">
        <v>0</v>
      </c>
      <c r="P4">
        <v>1450</v>
      </c>
      <c r="Q4">
        <f t="shared" si="8"/>
        <v>1208.3333333333335</v>
      </c>
      <c r="R4" s="2">
        <v>20300000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699.66</v>
      </c>
      <c r="C5" s="4">
        <f t="shared" si="9"/>
        <v>839.59199999999998</v>
      </c>
      <c r="D5" s="4">
        <f t="shared" si="2"/>
        <v>1007.5103999999999</v>
      </c>
      <c r="E5" s="5">
        <f t="shared" si="3"/>
        <v>17000000</v>
      </c>
      <c r="F5" s="15">
        <f t="shared" si="4"/>
        <v>24298</v>
      </c>
      <c r="G5" s="10">
        <f t="shared" si="5"/>
        <v>20248</v>
      </c>
      <c r="H5" s="10">
        <f t="shared" si="6"/>
        <v>16873</v>
      </c>
      <c r="I5" s="4" t="e">
        <f>#REF!</f>
        <v>#REF!</v>
      </c>
      <c r="J5" s="4" t="str">
        <f t="shared" si="7"/>
        <v>20.01.22</v>
      </c>
      <c r="O5">
        <v>0</v>
      </c>
      <c r="P5">
        <f t="shared" si="10"/>
        <v>0</v>
      </c>
      <c r="Q5">
        <f>65*10.764</f>
        <v>699.66</v>
      </c>
      <c r="R5" s="2">
        <v>17000000</v>
      </c>
      <c r="S5" s="8" t="s">
        <v>30</v>
      </c>
      <c r="T5" s="8">
        <f>F5*1.2</f>
        <v>29157.599999999999</v>
      </c>
    </row>
    <row r="6" spans="1:20" x14ac:dyDescent="0.25">
      <c r="A6" s="4">
        <f t="shared" si="0"/>
        <v>0</v>
      </c>
      <c r="B6" s="4">
        <f t="shared" si="1"/>
        <v>838.94615999999996</v>
      </c>
      <c r="C6" s="4">
        <f t="shared" si="9"/>
        <v>1006.7353919999999</v>
      </c>
      <c r="D6" s="4">
        <f t="shared" si="2"/>
        <v>1208.0824703999999</v>
      </c>
      <c r="E6" s="5">
        <f t="shared" si="3"/>
        <v>15000000</v>
      </c>
      <c r="F6" s="10">
        <f t="shared" si="4"/>
        <v>17880</v>
      </c>
      <c r="G6" s="10">
        <f t="shared" si="5"/>
        <v>14900</v>
      </c>
      <c r="H6" s="10">
        <f t="shared" si="6"/>
        <v>12416</v>
      </c>
      <c r="I6" s="4" t="e">
        <f>#REF!</f>
        <v>#REF!</v>
      </c>
      <c r="J6" s="4" t="str">
        <f t="shared" si="7"/>
        <v>27.03.23</v>
      </c>
      <c r="O6">
        <v>0</v>
      </c>
      <c r="P6">
        <f t="shared" si="10"/>
        <v>0</v>
      </c>
      <c r="Q6">
        <f>77.94*10.764</f>
        <v>838.94615999999996</v>
      </c>
      <c r="R6" s="2">
        <v>15000000</v>
      </c>
      <c r="S6" s="8" t="s">
        <v>31</v>
      </c>
      <c r="T6" s="8">
        <f>F6*1.3</f>
        <v>23244</v>
      </c>
    </row>
    <row r="7" spans="1:20" x14ac:dyDescent="0.25">
      <c r="A7" s="4">
        <f t="shared" si="0"/>
        <v>0</v>
      </c>
      <c r="B7" s="4">
        <f t="shared" si="1"/>
        <v>839.59199999999998</v>
      </c>
      <c r="C7" s="4">
        <f t="shared" si="9"/>
        <v>1007.5103999999999</v>
      </c>
      <c r="D7" s="4">
        <f t="shared" si="2"/>
        <v>1209.0124799999999</v>
      </c>
      <c r="E7" s="5">
        <f t="shared" si="3"/>
        <v>22100000</v>
      </c>
      <c r="F7" s="15">
        <f t="shared" si="4"/>
        <v>26322</v>
      </c>
      <c r="G7" s="10">
        <f t="shared" si="5"/>
        <v>21935</v>
      </c>
      <c r="H7" s="10">
        <f t="shared" si="6"/>
        <v>18279</v>
      </c>
      <c r="I7" s="4" t="e">
        <f>#REF!</f>
        <v>#REF!</v>
      </c>
      <c r="J7" s="4" t="str">
        <f t="shared" si="7"/>
        <v>28.02.22</v>
      </c>
      <c r="O7">
        <v>0</v>
      </c>
      <c r="P7">
        <f t="shared" si="10"/>
        <v>0</v>
      </c>
      <c r="Q7">
        <f>78*10.764</f>
        <v>839.59199999999998</v>
      </c>
      <c r="R7" s="2">
        <v>22100000</v>
      </c>
      <c r="S7" s="8" t="s">
        <v>32</v>
      </c>
      <c r="T7" s="8"/>
    </row>
    <row r="8" spans="1:20" x14ac:dyDescent="0.25">
      <c r="A8" s="4">
        <f t="shared" si="0"/>
        <v>0</v>
      </c>
      <c r="B8" s="4">
        <f t="shared" si="1"/>
        <v>871</v>
      </c>
      <c r="C8" s="4">
        <f t="shared" si="9"/>
        <v>1045.2</v>
      </c>
      <c r="D8" s="4">
        <f t="shared" si="2"/>
        <v>1254.24</v>
      </c>
      <c r="E8" s="5">
        <f t="shared" si="3"/>
        <v>25500000</v>
      </c>
      <c r="F8" s="10">
        <f t="shared" si="4"/>
        <v>29277</v>
      </c>
      <c r="G8" s="10">
        <f t="shared" si="5"/>
        <v>24397</v>
      </c>
      <c r="H8" s="10">
        <f t="shared" si="6"/>
        <v>20331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871</v>
      </c>
      <c r="R8" s="2">
        <v>25500000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1050</v>
      </c>
      <c r="C9" s="4">
        <f t="shared" si="9"/>
        <v>1260</v>
      </c>
      <c r="D9" s="4">
        <f t="shared" si="2"/>
        <v>1512</v>
      </c>
      <c r="E9" s="5">
        <f t="shared" si="3"/>
        <v>37000000</v>
      </c>
      <c r="F9" s="10">
        <f t="shared" si="4"/>
        <v>35238</v>
      </c>
      <c r="G9" s="10">
        <f t="shared" si="5"/>
        <v>29365</v>
      </c>
      <c r="H9" s="10">
        <f t="shared" si="6"/>
        <v>24471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1050</v>
      </c>
      <c r="R9" s="2">
        <v>37000000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1033.3333333333335</v>
      </c>
      <c r="C10" s="4">
        <f t="shared" si="9"/>
        <v>1240.0000000000002</v>
      </c>
      <c r="D10" s="4">
        <f t="shared" si="2"/>
        <v>1488.0000000000002</v>
      </c>
      <c r="E10" s="5">
        <f t="shared" si="3"/>
        <v>38800000</v>
      </c>
      <c r="F10" s="10">
        <f t="shared" si="4"/>
        <v>37548</v>
      </c>
      <c r="G10" s="10">
        <f t="shared" si="5"/>
        <v>31290</v>
      </c>
      <c r="H10" s="10">
        <f t="shared" si="6"/>
        <v>26075</v>
      </c>
      <c r="I10" s="4" t="e">
        <f>#REF!</f>
        <v>#REF!</v>
      </c>
      <c r="J10" s="4">
        <f t="shared" si="7"/>
        <v>0</v>
      </c>
      <c r="O10">
        <v>0</v>
      </c>
      <c r="P10">
        <v>1240</v>
      </c>
      <c r="Q10">
        <f t="shared" ref="Q10" si="11">P10/1.2</f>
        <v>1033.3333333333335</v>
      </c>
      <c r="R10" s="2">
        <v>38800000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1850</v>
      </c>
      <c r="C11" s="4">
        <f t="shared" si="9"/>
        <v>2220</v>
      </c>
      <c r="D11" s="4">
        <f t="shared" si="2"/>
        <v>2664</v>
      </c>
      <c r="E11" s="5">
        <f t="shared" si="3"/>
        <v>60000000</v>
      </c>
      <c r="F11" s="10">
        <f t="shared" si="4"/>
        <v>32432</v>
      </c>
      <c r="G11" s="10">
        <f t="shared" si="5"/>
        <v>27027</v>
      </c>
      <c r="H11" s="10">
        <f t="shared" si="6"/>
        <v>22523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1850</v>
      </c>
      <c r="R11" s="2">
        <v>60000000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1850</v>
      </c>
      <c r="C12" s="4">
        <f t="shared" si="9"/>
        <v>2220</v>
      </c>
      <c r="D12" s="4">
        <f t="shared" si="2"/>
        <v>2664</v>
      </c>
      <c r="E12" s="5">
        <f t="shared" si="3"/>
        <v>72500000</v>
      </c>
      <c r="F12" s="10">
        <f t="shared" si="4"/>
        <v>39189</v>
      </c>
      <c r="G12" s="10">
        <f t="shared" si="5"/>
        <v>32658</v>
      </c>
      <c r="H12" s="10">
        <f t="shared" si="6"/>
        <v>27215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1850</v>
      </c>
      <c r="R12" s="2">
        <v>72500000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900</v>
      </c>
      <c r="C13" s="4">
        <f t="shared" si="9"/>
        <v>1080</v>
      </c>
      <c r="D13" s="4">
        <f t="shared" si="2"/>
        <v>1296</v>
      </c>
      <c r="E13" s="5">
        <f t="shared" si="3"/>
        <v>31000000</v>
      </c>
      <c r="F13" s="15">
        <f t="shared" si="4"/>
        <v>34444</v>
      </c>
      <c r="G13" s="10">
        <f t="shared" si="5"/>
        <v>28704</v>
      </c>
      <c r="H13" s="10">
        <f t="shared" si="6"/>
        <v>23920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900</v>
      </c>
      <c r="R13" s="2">
        <v>31000000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1070</v>
      </c>
      <c r="C14" s="4">
        <f t="shared" si="9"/>
        <v>1284</v>
      </c>
      <c r="D14" s="4">
        <f t="shared" ref="D14:D15" si="13">C14*1.2</f>
        <v>1540.8</v>
      </c>
      <c r="E14" s="5">
        <f t="shared" ref="E14:E15" si="14">R14</f>
        <v>36500000</v>
      </c>
      <c r="F14" s="15">
        <f t="shared" ref="F14:F15" si="15">ROUND((E14/B14),0)</f>
        <v>34112</v>
      </c>
      <c r="G14" s="10">
        <f t="shared" ref="G14:G15" si="16">ROUND((E14/C14),0)</f>
        <v>28427</v>
      </c>
      <c r="H14" s="10">
        <f t="shared" ref="H14:H15" si="17">ROUND((E14/D14),0)</f>
        <v>23689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v>1070</v>
      </c>
      <c r="R14" s="2">
        <v>36500000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1070</v>
      </c>
      <c r="C15" s="4">
        <f t="shared" si="9"/>
        <v>1284</v>
      </c>
      <c r="D15" s="4">
        <f t="shared" si="13"/>
        <v>1540.8</v>
      </c>
      <c r="E15" s="5">
        <f t="shared" si="14"/>
        <v>37500000</v>
      </c>
      <c r="F15" s="10">
        <f t="shared" si="15"/>
        <v>35047</v>
      </c>
      <c r="G15" s="10">
        <f t="shared" si="16"/>
        <v>29206</v>
      </c>
      <c r="H15" s="10">
        <f t="shared" si="17"/>
        <v>24338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v>1070</v>
      </c>
      <c r="R15" s="2">
        <v>37500000</v>
      </c>
      <c r="S15" s="8"/>
      <c r="T15" s="8"/>
    </row>
    <row r="17" spans="5:24" x14ac:dyDescent="0.25">
      <c r="H17" t="s">
        <v>18</v>
      </c>
    </row>
    <row r="18" spans="5:24" x14ac:dyDescent="0.25">
      <c r="H18" t="s">
        <v>19</v>
      </c>
    </row>
    <row r="19" spans="5:24" x14ac:dyDescent="0.25">
      <c r="H19" s="16"/>
    </row>
    <row r="20" spans="5:24" x14ac:dyDescent="0.25">
      <c r="H20" s="16"/>
    </row>
    <row r="21" spans="5:24" x14ac:dyDescent="0.25">
      <c r="H21" s="16"/>
      <c r="I21" t="s">
        <v>20</v>
      </c>
      <c r="J21" t="s">
        <v>21</v>
      </c>
    </row>
    <row r="22" spans="5:24" x14ac:dyDescent="0.25">
      <c r="H22" t="s">
        <v>13</v>
      </c>
      <c r="I22">
        <f>ROUND(130*10.764,0)</f>
        <v>1399</v>
      </c>
      <c r="J22">
        <v>1399</v>
      </c>
    </row>
    <row r="23" spans="5:24" x14ac:dyDescent="0.25">
      <c r="H23" t="s">
        <v>14</v>
      </c>
      <c r="I23">
        <f>ROUND(156*10.764,0)</f>
        <v>1679</v>
      </c>
      <c r="J23">
        <v>1679</v>
      </c>
      <c r="N23">
        <f>I23/I22</f>
        <v>1.200142959256612</v>
      </c>
    </row>
    <row r="24" spans="5:24" x14ac:dyDescent="0.25">
      <c r="H24" t="s">
        <v>15</v>
      </c>
      <c r="I24">
        <v>30000</v>
      </c>
      <c r="J24">
        <v>30000</v>
      </c>
      <c r="Q24" t="s">
        <v>28</v>
      </c>
    </row>
    <row r="25" spans="5:24" x14ac:dyDescent="0.25">
      <c r="G25" s="6"/>
      <c r="H25" s="6" t="s">
        <v>16</v>
      </c>
      <c r="I25" s="6">
        <f>I24*I22</f>
        <v>41970000</v>
      </c>
      <c r="J25" s="6">
        <f>J24*J22</f>
        <v>41970000</v>
      </c>
    </row>
    <row r="26" spans="5:24" x14ac:dyDescent="0.25">
      <c r="H26" t="s">
        <v>27</v>
      </c>
      <c r="I26">
        <f>2*1200000</f>
        <v>2400000</v>
      </c>
      <c r="J26">
        <f>I26</f>
        <v>2400000</v>
      </c>
    </row>
    <row r="27" spans="5:24" x14ac:dyDescent="0.25">
      <c r="E27" t="s">
        <v>35</v>
      </c>
      <c r="F27" s="7" t="s">
        <v>36</v>
      </c>
      <c r="H27" t="s">
        <v>34</v>
      </c>
      <c r="I27">
        <f>I22*2000</f>
        <v>2798000</v>
      </c>
      <c r="J27">
        <f>I27</f>
        <v>2798000</v>
      </c>
    </row>
    <row r="28" spans="5:24" x14ac:dyDescent="0.25">
      <c r="I28" s="6">
        <f>I27+I26+I25</f>
        <v>47168000</v>
      </c>
      <c r="J28" s="6">
        <f>J27+J26+J25</f>
        <v>47168000</v>
      </c>
      <c r="P28" s="11"/>
      <c r="Q28" s="11"/>
      <c r="R28" s="13"/>
      <c r="T28" s="11"/>
      <c r="U28" s="11"/>
      <c r="V28" s="11"/>
      <c r="W28" s="11"/>
      <c r="X28" s="11"/>
    </row>
    <row r="29" spans="5:24" x14ac:dyDescent="0.25">
      <c r="P29" s="11"/>
      <c r="Q29" s="14"/>
      <c r="R29" s="14"/>
      <c r="T29" s="14"/>
      <c r="U29" s="14"/>
      <c r="V29" s="11"/>
      <c r="W29" s="11"/>
      <c r="X29" s="11"/>
    </row>
    <row r="30" spans="5:24" x14ac:dyDescent="0.25">
      <c r="H30" t="s">
        <v>17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 t="s">
        <v>33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I32" t="s">
        <v>20</v>
      </c>
      <c r="J32" t="s">
        <v>21</v>
      </c>
      <c r="P32" s="11"/>
      <c r="Q32" s="11"/>
      <c r="R32" s="12"/>
      <c r="T32" s="12"/>
      <c r="U32" s="12"/>
      <c r="V32" s="11"/>
      <c r="W32" s="11"/>
      <c r="X32" s="11"/>
    </row>
    <row r="33" spans="8:24" x14ac:dyDescent="0.25">
      <c r="H33" t="s">
        <v>22</v>
      </c>
      <c r="I33" t="s">
        <v>23</v>
      </c>
      <c r="J33" t="s">
        <v>29</v>
      </c>
      <c r="P33" s="11"/>
      <c r="Q33" s="11"/>
      <c r="R33" s="11"/>
      <c r="T33" s="11"/>
      <c r="U33" s="11"/>
      <c r="V33" s="11"/>
      <c r="W33" s="11"/>
      <c r="X33" s="11"/>
    </row>
    <row r="34" spans="8:24" x14ac:dyDescent="0.25">
      <c r="H34" t="s">
        <v>24</v>
      </c>
      <c r="I34">
        <v>38500000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H35" t="s">
        <v>25</v>
      </c>
      <c r="I35">
        <v>1925000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26</v>
      </c>
      <c r="I36">
        <v>30000</v>
      </c>
      <c r="P36" s="11"/>
      <c r="Q36" s="11"/>
      <c r="R36" s="11"/>
      <c r="S36" s="6"/>
      <c r="T36" s="11"/>
      <c r="U36" s="11"/>
      <c r="V36" s="11"/>
      <c r="W36" s="11"/>
      <c r="X36" s="11"/>
    </row>
    <row r="37" spans="8:24" x14ac:dyDescent="0.25">
      <c r="I37">
        <f>SUM(I34:I36)</f>
        <v>40455000</v>
      </c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Q38" s="11"/>
      <c r="R38" s="11"/>
    </row>
    <row r="39" spans="8:24" x14ac:dyDescent="0.25">
      <c r="Q39" s="11"/>
      <c r="R39" s="11"/>
      <c r="T39" s="6"/>
    </row>
    <row r="40" spans="8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E6698-5953-4186-89DC-1D679D7F21A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D42E5-D1FA-473D-B1D2-07AC3C6E343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E7" workbookViewId="0">
      <selection activeCell="F3" sqref="F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="85" zoomScaleNormal="85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E1" zoomScaleNormal="100" workbookViewId="0">
      <selection activeCell="I5" sqref="I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2024-09-14T11:44:59Z</dcterms:modified>
</cp:coreProperties>
</file>