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RACPC Sion\Shubham Gaur\"/>
    </mc:Choice>
  </mc:AlternateContent>
  <xr:revisionPtr revIDLastSave="0" documentId="13_ncr:1_{073B6895-CA39-4AD1-B574-319F65D6EC93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P7" i="4" l="1"/>
  <c r="P3" i="4"/>
  <c r="G21" i="4"/>
  <c r="J30" i="4"/>
  <c r="J25" i="4"/>
  <c r="J26" i="4"/>
  <c r="J27" i="4"/>
  <c r="J28" i="4"/>
  <c r="J29" i="4"/>
  <c r="J24" i="4"/>
  <c r="I19" i="4"/>
  <c r="H19" i="4"/>
  <c r="H18" i="4"/>
  <c r="Q12" i="4" l="1"/>
  <c r="P12" i="4"/>
  <c r="P11" i="4"/>
  <c r="Q11" i="4" s="1"/>
  <c r="P10" i="4"/>
  <c r="P9" i="4"/>
  <c r="Q8" i="4"/>
  <c r="Q7" i="4"/>
  <c r="P6" i="4"/>
  <c r="P5" i="4"/>
  <c r="Q4" i="4"/>
  <c r="Q3" i="4"/>
  <c r="Q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<sst xmlns="http://schemas.openxmlformats.org/spreadsheetml/2006/main" count="29" uniqueCount="26">
  <si>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</si>
  <si>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</si>
  <si>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</si>
  <si>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</si>
  <si>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</si>
  <si>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</si>
  <si>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</si>
  <si>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</si>
  <si>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</si>
  <si>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</si>
  <si>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</si>
  <si>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</si>
  <si>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</si>
  <si>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ca</t>
  </si>
  <si>
    <t>rate</t>
  </si>
  <si>
    <t>fmv</t>
  </si>
  <si>
    <t>bua</t>
  </si>
  <si>
    <t>oc - 1972</t>
  </si>
  <si>
    <t xml:space="preserve">Flat No. A6, 1st floor, Basement Floor, Cynarra chs Ltd, Garden Rose colony, LBS Marg, Kurla, </t>
  </si>
  <si>
    <t>mca</t>
  </si>
  <si>
    <t>sold out</t>
  </si>
  <si>
    <t>11.01.22</t>
  </si>
  <si>
    <t>20000 to 22000 on ca</t>
  </si>
  <si>
    <t>28.11.22</t>
  </si>
  <si>
    <t>29.07.24</t>
  </si>
  <si>
    <t>25.03.22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</si>
</sst>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0" fillId="2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19</xdr:col>
      <xdr:colOff>201584</xdr:colOff>
      <xdr:row>44</xdr:row>
      <xdr:rowOff>172580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36A0DB0-C65F-4BC6-A454-82F8EB2D3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1174384" cy="809738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409575</xdr:colOff>
      <xdr:row>48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E409C6F-735B-4A4A-AADC-0E8D794EF9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087975" cy="81438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BDEEC0B-1C23-4CCD-BF63-D0D67973D6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420350</xdr:colOff>
      <xdr:row>48</xdr:row>
      <xdr:rowOff>77414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2B8AA88-744A-40FF-A732-8097B05B0C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54750" cy="86975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448929</xdr:colOff>
      <xdr:row>52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DE718D4-9DE8-443F-8209-A33EB3E607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983329" cy="864038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409575</xdr:colOff>
      <xdr:row>42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E448C62-18B9-473C-AE7D-B82E3DA988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087975" cy="81438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B4389BC-9F05-45C9-B265-319C270E47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448929</xdr:colOff>
      <xdr:row>46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3DE08F2-4F67-4FB6-A3CC-0A56AABCF5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83329" cy="864038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467981</xdr:colOff>
      <xdr:row>46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6ED25F3-44CC-491E-9743-976113A0B9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002381" cy="86499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topLeftCell="E1" zoomScaleNormal="100" workbookViewId="0">
      <selection activeCell="P28" sqref="P28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333.33333333333337</v>
      </c>
      <c r="C2" s="4">
        <f>B2*1.2</f>
        <v>400.00000000000006</v>
      </c>
      <c r="D2" s="4">
        <f t="shared" ref="D2:D13" si="2">C2*1.2</f>
        <v>480.00000000000006</v>
      </c>
      <c r="E2" s="5">
        <f t="shared" ref="E2:E13" si="3">R2</f>
        <v>13000000</v>
      </c>
      <c r="F2" s="10">
        <f t="shared" ref="F2:F13" si="4">ROUND((E2/B2),0)</f>
        <v>39000</v>
      </c>
      <c r="G2" s="10">
        <f t="shared" ref="G2:G13" si="5">ROUND((E2/C2),0)</f>
        <v>32500</v>
      </c>
      <c r="H2" s="10">
        <f t="shared" ref="H2:H13" si="6">ROUND((E2/D2),0)</f>
        <v>27083</v>
      </c>
      <c r="I2" s="4" t="e">
        <f>#REF!</f>
        <v>#REF!</v>
      </c>
      <c r="J2" s="4" t="str">
        <f t="shared" ref="J2:J13" si="7">S2</f>
        <v>sold out</v>
      </c>
      <c r="O2">
        <v>0</v>
      </c>
      <c r="P2">
        <v>400</v>
      </c>
      <c r="Q2">
        <f t="shared" ref="Q2:Q12" si="8">P2/1.2</f>
        <v>333.33333333333337</v>
      </c>
      <c r="R2" s="16">
        <v>13000000</v>
      </c>
      <c r="S2" s="11" t="s">
        <v>20</v>
      </c>
      <c r="T2" s="8"/>
    </row>
    <row r="3" spans="1:20" x14ac:dyDescent="0.25">
      <c r="A3" s="4">
        <f t="shared" si="0"/>
        <v>0</v>
      </c>
      <c r="B3" s="4">
        <f t="shared" si="1"/>
        <v>302.55809999999997</v>
      </c>
      <c r="C3" s="4">
        <f t="shared" ref="C3:C15" si="9">B3*1.2</f>
        <v>363.06971999999996</v>
      </c>
      <c r="D3" s="4">
        <f t="shared" si="2"/>
        <v>435.68366399999996</v>
      </c>
      <c r="E3" s="5">
        <f t="shared" si="3"/>
        <v>5500000</v>
      </c>
      <c r="F3" s="15">
        <f t="shared" si="4"/>
        <v>18178</v>
      </c>
      <c r="G3" s="10">
        <f t="shared" si="5"/>
        <v>15149</v>
      </c>
      <c r="H3" s="10">
        <f t="shared" si="6"/>
        <v>12624</v>
      </c>
      <c r="I3" s="4" t="e">
        <f>#REF!</f>
        <v>#REF!</v>
      </c>
      <c r="J3" s="4" t="str">
        <f t="shared" si="7"/>
        <v>11.01.22</v>
      </c>
      <c r="O3">
        <v>0</v>
      </c>
      <c r="P3">
        <f>33.73*10.764</f>
        <v>363.06971999999996</v>
      </c>
      <c r="Q3">
        <f t="shared" si="8"/>
        <v>302.55809999999997</v>
      </c>
      <c r="R3" s="2">
        <v>5500000</v>
      </c>
      <c r="S3" s="8" t="s">
        <v>21</v>
      </c>
      <c r="T3" s="8"/>
    </row>
    <row r="4" spans="1:20" x14ac:dyDescent="0.25">
      <c r="A4" s="4">
        <f t="shared" si="0"/>
        <v>0</v>
      </c>
      <c r="B4" s="4">
        <f t="shared" si="1"/>
        <v>593.33333333333337</v>
      </c>
      <c r="C4" s="4">
        <f t="shared" si="9"/>
        <v>712</v>
      </c>
      <c r="D4" s="4">
        <f t="shared" si="2"/>
        <v>854.4</v>
      </c>
      <c r="E4" s="5">
        <f t="shared" si="3"/>
        <v>10000000</v>
      </c>
      <c r="F4" s="10">
        <f t="shared" si="4"/>
        <v>16854</v>
      </c>
      <c r="G4" s="10">
        <f t="shared" si="5"/>
        <v>14045</v>
      </c>
      <c r="H4" s="10">
        <f t="shared" si="6"/>
        <v>11704</v>
      </c>
      <c r="I4" s="4" t="e">
        <f>#REF!</f>
        <v>#REF!</v>
      </c>
      <c r="J4" s="4" t="str">
        <f t="shared" si="7"/>
        <v>28.11.22</v>
      </c>
      <c r="O4">
        <v>0</v>
      </c>
      <c r="P4">
        <v>712</v>
      </c>
      <c r="Q4">
        <f t="shared" si="8"/>
        <v>593.33333333333337</v>
      </c>
      <c r="R4" s="2">
        <v>10000000</v>
      </c>
      <c r="S4" s="8" t="s">
        <v>23</v>
      </c>
      <c r="T4" s="8"/>
    </row>
    <row r="5" spans="1:20" x14ac:dyDescent="0.25">
      <c r="A5" s="4">
        <f t="shared" si="0"/>
        <v>0</v>
      </c>
      <c r="B5" s="4">
        <f t="shared" si="1"/>
        <v>430</v>
      </c>
      <c r="C5" s="4">
        <f t="shared" si="9"/>
        <v>516</v>
      </c>
      <c r="D5" s="4">
        <f t="shared" si="2"/>
        <v>619.19999999999993</v>
      </c>
      <c r="E5" s="5">
        <f t="shared" si="3"/>
        <v>10000000</v>
      </c>
      <c r="F5" s="15">
        <f t="shared" si="4"/>
        <v>23256</v>
      </c>
      <c r="G5" s="10">
        <f t="shared" si="5"/>
        <v>19380</v>
      </c>
      <c r="H5" s="10">
        <f t="shared" si="6"/>
        <v>16150</v>
      </c>
      <c r="I5" s="4" t="e">
        <f>#REF!</f>
        <v>#REF!</v>
      </c>
      <c r="J5" s="4">
        <f t="shared" si="7"/>
        <v>0</v>
      </c>
      <c r="O5">
        <v>0</v>
      </c>
      <c r="P5">
        <f t="shared" ref="P2:P12" si="10">O5/1.2</f>
        <v>0</v>
      </c>
      <c r="Q5">
        <v>430</v>
      </c>
      <c r="R5" s="2">
        <v>10000000</v>
      </c>
      <c r="S5" s="8"/>
      <c r="T5" s="8"/>
    </row>
    <row r="6" spans="1:20" x14ac:dyDescent="0.25">
      <c r="A6" s="4">
        <f t="shared" si="0"/>
        <v>0</v>
      </c>
      <c r="B6" s="4">
        <f t="shared" si="1"/>
        <v>434</v>
      </c>
      <c r="C6" s="4">
        <f t="shared" si="9"/>
        <v>520.79999999999995</v>
      </c>
      <c r="D6" s="4">
        <f t="shared" si="2"/>
        <v>624.95999999999992</v>
      </c>
      <c r="E6" s="5">
        <f t="shared" si="3"/>
        <v>9100000</v>
      </c>
      <c r="F6" s="10">
        <f t="shared" si="4"/>
        <v>20968</v>
      </c>
      <c r="G6" s="10">
        <f t="shared" si="5"/>
        <v>17473</v>
      </c>
      <c r="H6" s="10">
        <f t="shared" si="6"/>
        <v>14561</v>
      </c>
      <c r="I6" s="4" t="e">
        <f>#REF!</f>
        <v>#REF!</v>
      </c>
      <c r="J6" s="4">
        <f t="shared" si="7"/>
        <v>0</v>
      </c>
      <c r="O6">
        <v>0</v>
      </c>
      <c r="P6">
        <f t="shared" si="10"/>
        <v>0</v>
      </c>
      <c r="Q6">
        <v>434</v>
      </c>
      <c r="R6" s="2">
        <v>9100000</v>
      </c>
      <c r="S6" s="8"/>
      <c r="T6" s="8"/>
    </row>
    <row r="7" spans="1:20" x14ac:dyDescent="0.25">
      <c r="A7" s="4">
        <f t="shared" si="0"/>
        <v>0</v>
      </c>
      <c r="B7" s="4">
        <f t="shared" si="1"/>
        <v>415.58009999999996</v>
      </c>
      <c r="C7" s="4">
        <f t="shared" si="9"/>
        <v>498.69611999999995</v>
      </c>
      <c r="D7" s="4">
        <f t="shared" si="2"/>
        <v>598.43534399999987</v>
      </c>
      <c r="E7" s="5">
        <f t="shared" si="3"/>
        <v>10400000</v>
      </c>
      <c r="F7" s="10">
        <f t="shared" si="4"/>
        <v>25025</v>
      </c>
      <c r="G7" s="10">
        <f t="shared" si="5"/>
        <v>20854</v>
      </c>
      <c r="H7" s="10">
        <f t="shared" si="6"/>
        <v>17379</v>
      </c>
      <c r="I7" s="4" t="e">
        <f>#REF!</f>
        <v>#REF!</v>
      </c>
      <c r="J7" s="4" t="str">
        <f t="shared" si="7"/>
        <v>29.07.24</v>
      </c>
      <c r="O7">
        <v>0</v>
      </c>
      <c r="P7">
        <f>46.33*10.764</f>
        <v>498.69611999999995</v>
      </c>
      <c r="Q7">
        <f t="shared" si="8"/>
        <v>415.58009999999996</v>
      </c>
      <c r="R7" s="2">
        <v>10400000</v>
      </c>
      <c r="S7" s="8" t="s">
        <v>24</v>
      </c>
      <c r="T7" s="8"/>
    </row>
    <row r="8" spans="1:20" x14ac:dyDescent="0.25">
      <c r="A8" s="4">
        <f t="shared" si="0"/>
        <v>0</v>
      </c>
      <c r="B8" s="4">
        <f t="shared" si="1"/>
        <v>408.33333333333337</v>
      </c>
      <c r="C8" s="4">
        <f t="shared" si="9"/>
        <v>490</v>
      </c>
      <c r="D8" s="4">
        <f t="shared" si="2"/>
        <v>588</v>
      </c>
      <c r="E8" s="5">
        <f t="shared" si="3"/>
        <v>5500000</v>
      </c>
      <c r="F8" s="10">
        <f t="shared" si="4"/>
        <v>13469</v>
      </c>
      <c r="G8" s="10">
        <f t="shared" si="5"/>
        <v>11224</v>
      </c>
      <c r="H8" s="10">
        <f t="shared" si="6"/>
        <v>9354</v>
      </c>
      <c r="I8" s="4" t="e">
        <f>#REF!</f>
        <v>#REF!</v>
      </c>
      <c r="J8" s="4" t="str">
        <f t="shared" si="7"/>
        <v>25.03.22</v>
      </c>
      <c r="O8">
        <v>0</v>
      </c>
      <c r="P8">
        <v>490</v>
      </c>
      <c r="Q8">
        <f t="shared" si="8"/>
        <v>408.33333333333337</v>
      </c>
      <c r="R8" s="2">
        <v>5500000</v>
      </c>
      <c r="S8" s="8" t="s">
        <v>25</v>
      </c>
      <c r="T8" s="8"/>
    </row>
    <row r="9" spans="1:20" x14ac:dyDescent="0.25">
      <c r="A9" s="4">
        <f t="shared" si="0"/>
        <v>0</v>
      </c>
      <c r="B9" s="4">
        <f t="shared" si="1"/>
        <v>480</v>
      </c>
      <c r="C9" s="4">
        <f t="shared" si="9"/>
        <v>576</v>
      </c>
      <c r="D9" s="4">
        <f t="shared" si="2"/>
        <v>691.19999999999993</v>
      </c>
      <c r="E9" s="5">
        <f t="shared" si="3"/>
        <v>9200000</v>
      </c>
      <c r="F9" s="10">
        <f t="shared" si="4"/>
        <v>19167</v>
      </c>
      <c r="G9" s="10">
        <f t="shared" si="5"/>
        <v>15972</v>
      </c>
      <c r="H9" s="10">
        <f t="shared" si="6"/>
        <v>13310</v>
      </c>
      <c r="I9" s="4" t="e">
        <f>#REF!</f>
        <v>#REF!</v>
      </c>
      <c r="J9" s="4">
        <f t="shared" si="7"/>
        <v>0</v>
      </c>
      <c r="O9">
        <v>0</v>
      </c>
      <c r="P9">
        <f t="shared" si="10"/>
        <v>0</v>
      </c>
      <c r="Q9">
        <v>480</v>
      </c>
      <c r="R9" s="2">
        <v>9200000</v>
      </c>
      <c r="S9" s="8"/>
      <c r="T9" s="8"/>
    </row>
    <row r="10" spans="1:20" x14ac:dyDescent="0.25">
      <c r="A10" s="4">
        <f t="shared" si="0"/>
        <v>0</v>
      </c>
      <c r="B10" s="4">
        <f t="shared" si="1"/>
        <v>385</v>
      </c>
      <c r="C10" s="4">
        <f t="shared" si="9"/>
        <v>462</v>
      </c>
      <c r="D10" s="4">
        <f t="shared" si="2"/>
        <v>554.4</v>
      </c>
      <c r="E10" s="5">
        <f t="shared" si="3"/>
        <v>8800000</v>
      </c>
      <c r="F10" s="15">
        <f t="shared" si="4"/>
        <v>22857</v>
      </c>
      <c r="G10" s="10">
        <f t="shared" si="5"/>
        <v>19048</v>
      </c>
      <c r="H10" s="10">
        <f t="shared" si="6"/>
        <v>15873</v>
      </c>
      <c r="I10" s="4" t="e">
        <f>#REF!</f>
        <v>#REF!</v>
      </c>
      <c r="J10" s="4">
        <f t="shared" si="7"/>
        <v>0</v>
      </c>
      <c r="O10">
        <v>0</v>
      </c>
      <c r="P10">
        <f t="shared" si="10"/>
        <v>0</v>
      </c>
      <c r="Q10">
        <v>385</v>
      </c>
      <c r="R10" s="2">
        <v>8800000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10"/>
        <v>0</v>
      </c>
      <c r="Q11">
        <f t="shared" si="8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10"/>
        <v>0</v>
      </c>
      <c r="Q12">
        <f t="shared" si="8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5:24" x14ac:dyDescent="0.25">
      <c r="E17" t="s">
        <v>18</v>
      </c>
    </row>
    <row r="18" spans="5:24" x14ac:dyDescent="0.25">
      <c r="F18" s="7" t="s">
        <v>13</v>
      </c>
      <c r="G18">
        <v>475</v>
      </c>
      <c r="H18">
        <f>44.15*10.764</f>
        <v>475.23059999999998</v>
      </c>
    </row>
    <row r="19" spans="5:24" x14ac:dyDescent="0.25">
      <c r="F19" s="7" t="s">
        <v>16</v>
      </c>
      <c r="G19">
        <v>570</v>
      </c>
      <c r="H19">
        <f>52.98*10.76</f>
        <v>570.06479999999999</v>
      </c>
      <c r="I19">
        <f>H19/H18</f>
        <v>1.1995540691192865</v>
      </c>
    </row>
    <row r="20" spans="5:24" x14ac:dyDescent="0.25">
      <c r="F20" s="7" t="s">
        <v>14</v>
      </c>
      <c r="G20">
        <v>20000</v>
      </c>
    </row>
    <row r="21" spans="5:24" x14ac:dyDescent="0.25">
      <c r="F21" s="7" t="s">
        <v>15</v>
      </c>
      <c r="G21">
        <f>G20*G18</f>
        <v>9500000</v>
      </c>
    </row>
    <row r="22" spans="5:24" x14ac:dyDescent="0.25">
      <c r="G22" s="6"/>
      <c r="H22" s="6"/>
    </row>
    <row r="23" spans="5:24" x14ac:dyDescent="0.25">
      <c r="I23" t="s">
        <v>19</v>
      </c>
    </row>
    <row r="24" spans="5:24" x14ac:dyDescent="0.25">
      <c r="H24">
        <v>19.71</v>
      </c>
      <c r="I24">
        <v>10.06</v>
      </c>
      <c r="J24">
        <f>I24*H24</f>
        <v>198.28260000000003</v>
      </c>
      <c r="P24" s="11"/>
      <c r="Q24" s="11"/>
      <c r="R24" s="13"/>
      <c r="T24" s="11"/>
      <c r="U24" s="11"/>
      <c r="V24" s="11"/>
      <c r="W24" s="11"/>
      <c r="X24" s="11"/>
    </row>
    <row r="25" spans="5:24" x14ac:dyDescent="0.25">
      <c r="F25" s="7" t="s">
        <v>17</v>
      </c>
      <c r="H25">
        <v>13.42</v>
      </c>
      <c r="I25">
        <v>6.36</v>
      </c>
      <c r="J25">
        <f t="shared" ref="J25:J29" si="21">I25*H25</f>
        <v>85.351200000000006</v>
      </c>
      <c r="P25" s="11"/>
      <c r="Q25" s="14"/>
      <c r="R25" s="14"/>
      <c r="T25" s="14"/>
      <c r="U25" s="14"/>
      <c r="V25" s="11"/>
      <c r="W25" s="11"/>
      <c r="X25" s="11"/>
    </row>
    <row r="26" spans="5:24" x14ac:dyDescent="0.25">
      <c r="F26" s="7" t="s">
        <v>22</v>
      </c>
      <c r="H26">
        <v>14.62</v>
      </c>
      <c r="I26">
        <v>11.91</v>
      </c>
      <c r="J26">
        <f t="shared" si="21"/>
        <v>174.1242</v>
      </c>
      <c r="P26" s="11"/>
      <c r="Q26" s="11"/>
      <c r="R26" s="11"/>
      <c r="T26" s="11"/>
      <c r="U26" s="11"/>
      <c r="V26" s="11"/>
      <c r="W26" s="11"/>
      <c r="X26" s="11"/>
    </row>
    <row r="27" spans="5:24" x14ac:dyDescent="0.25">
      <c r="H27">
        <v>7</v>
      </c>
      <c r="I27">
        <v>3.54</v>
      </c>
      <c r="J27">
        <f t="shared" si="21"/>
        <v>24.78</v>
      </c>
      <c r="P27" s="11"/>
      <c r="Q27" s="11"/>
      <c r="R27" s="11"/>
      <c r="T27" s="11"/>
      <c r="U27" s="11"/>
      <c r="V27" s="11"/>
      <c r="W27" s="11"/>
      <c r="X27" s="11"/>
    </row>
    <row r="28" spans="5:24" x14ac:dyDescent="0.25">
      <c r="H28">
        <v>6.16</v>
      </c>
      <c r="I28">
        <v>7</v>
      </c>
      <c r="J28">
        <f t="shared" si="21"/>
        <v>43.120000000000005</v>
      </c>
      <c r="P28" s="11"/>
      <c r="Q28" s="11"/>
      <c r="R28" s="12"/>
      <c r="T28" s="12"/>
      <c r="U28" s="12"/>
      <c r="V28" s="11"/>
      <c r="W28" s="11"/>
      <c r="X28" s="11"/>
    </row>
    <row r="29" spans="5:24" x14ac:dyDescent="0.25">
      <c r="H29">
        <v>3.33</v>
      </c>
      <c r="I29">
        <v>3.49</v>
      </c>
      <c r="J29">
        <f t="shared" si="21"/>
        <v>11.621700000000001</v>
      </c>
      <c r="P29" s="11"/>
      <c r="Q29" s="11"/>
      <c r="R29" s="11"/>
      <c r="T29" s="11"/>
      <c r="U29" s="11"/>
      <c r="V29" s="11"/>
      <c r="W29" s="11"/>
      <c r="X29" s="11"/>
    </row>
    <row r="30" spans="5:24" x14ac:dyDescent="0.25">
      <c r="J30">
        <f>SUM(J24:J29)</f>
        <v>537.27970000000005</v>
      </c>
      <c r="P30" s="11"/>
      <c r="Q30" s="11"/>
      <c r="R30" s="11"/>
      <c r="T30" s="11"/>
      <c r="U30" s="11"/>
      <c r="V30" s="11"/>
      <c r="W30" s="11"/>
      <c r="X30" s="11"/>
    </row>
    <row r="31" spans="5:24" x14ac:dyDescent="0.25">
      <c r="P31" s="11"/>
      <c r="Q31" s="11"/>
      <c r="R31" s="11"/>
      <c r="T31" s="11"/>
      <c r="U31" s="11"/>
      <c r="V31" s="11"/>
      <c r="W31" s="11"/>
      <c r="X31" s="11"/>
    </row>
    <row r="32" spans="5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2024-09-16T05:44:16Z</dcterms:modified>
</cp:coreProperties>
</file>