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EE92E3A-76BC-4B1A-BA98-484DEF3805D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30" i="1" l="1"/>
  <c r="I29" i="1"/>
  <c r="I28" i="1"/>
  <c r="E84" i="1"/>
  <c r="E23" i="1"/>
  <c r="E7" i="1"/>
  <c r="E8" i="1" s="1"/>
  <c r="E6" i="1"/>
  <c r="E5" i="1"/>
  <c r="E14" i="1" s="1"/>
  <c r="E10" i="1" l="1"/>
  <c r="E11" i="1" s="1"/>
  <c r="E12" i="1"/>
  <c r="E13" i="1" s="1"/>
  <c r="E16" i="1" s="1"/>
  <c r="E19" i="1" s="1"/>
  <c r="C7" i="1"/>
  <c r="E20" i="1" l="1"/>
  <c r="E25" i="1"/>
  <c r="E21" i="1"/>
  <c r="C23" i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<sst xmlns="http://schemas.openxmlformats.org/spreadsheetml/2006/main" count="28" uniqueCount="26">
  <si>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</si>
  <si>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</si>
  <si>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</si>
  <si>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</si>
  <si>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</si>
  <si>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</si>
  <si>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</si>
  <si>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</si>
  <si>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</si>
  <si>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</si>
  <si>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</si>
  <si>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</si>
  <si>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</si>
  <si>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</si>
  <si>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</si>
  <si>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</si>
  <si>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</si>
  <si>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</si>
  <si>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</si>
  <si>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Central Bank of India\Mira Road\Poonam Sharma</t>
  </si>
  <si>
    <t>Poonam Sharma</t>
  </si>
  <si>
    <t>Vastukala</t>
  </si>
  <si>
    <t>Vankar</t>
  </si>
  <si>
    <t>FMV</t>
  </si>
  <si>
    <t>DSV</t>
  </si>
  <si>
    <t>Valuer - Yogesh vankar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</si>
</sst>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5" fillId="0" borderId="0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3" borderId="2" xfId="0" applyFont="1" applyFill="1" applyBorder="1"/>
    <xf numFmtId="0" fontId="5" fillId="3" borderId="0" xfId="0" applyFont="1" applyFill="1" applyBorder="1" applyAlignment="1">
      <alignment horizontal="center"/>
    </xf>
    <xf numFmtId="43" fontId="5" fillId="3" borderId="0" xfId="1" applyFont="1" applyFill="1" applyBorder="1"/>
    <xf numFmtId="0" fontId="5" fillId="3" borderId="0" xfId="0" applyFont="1" applyFill="1" applyBorder="1"/>
    <xf numFmtId="10" fontId="5" fillId="3" borderId="0" xfId="0" applyNumberFormat="1" applyFont="1" applyFill="1" applyBorder="1"/>
    <xf numFmtId="43" fontId="5" fillId="3" borderId="0" xfId="0" applyNumberFormat="1" applyFont="1" applyFill="1" applyBorder="1"/>
    <xf numFmtId="43" fontId="4" fillId="3" borderId="0" xfId="0" applyNumberFormat="1" applyFont="1" applyFill="1" applyBorder="1"/>
    <xf numFmtId="0" fontId="4" fillId="3" borderId="0" xfId="0" applyFont="1" applyFill="1" applyBorder="1"/>
    <xf numFmtId="43" fontId="4" fillId="3" borderId="7" xfId="0" applyNumberFormat="1" applyFont="1" applyFill="1" applyBorder="1"/>
    <xf numFmtId="43" fontId="4" fillId="3" borderId="0" xfId="0" applyNumberFormat="1" applyFont="1" applyFill="1"/>
    <xf numFmtId="0" fontId="0" fillId="3" borderId="0" xfId="0" applyFill="1" applyBorder="1"/>
    <xf numFmtId="0" fontId="4" fillId="3" borderId="0" xfId="0" applyFont="1" applyFill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I21" sqref="I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7.140625" style="62" customWidth="1"/>
    <col min="6" max="6" width="15.42578125" bestFit="1" customWidth="1"/>
    <col min="7" max="7" width="13.7109375" bestFit="1" customWidth="1"/>
    <col min="9" max="9" width="15.14062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1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49" t="s">
        <v>21</v>
      </c>
      <c r="D2" s="50"/>
      <c r="E2" s="52" t="s">
        <v>22</v>
      </c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23700</v>
      </c>
      <c r="D3" s="39" t="s">
        <v>17</v>
      </c>
      <c r="E3" s="53">
        <v>24200</v>
      </c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3000</v>
      </c>
      <c r="D4" s="28"/>
      <c r="E4" s="53">
        <v>3000</v>
      </c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20700</v>
      </c>
      <c r="D5" s="28"/>
      <c r="E5" s="53">
        <f>E3-E4</f>
        <v>21200</v>
      </c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3000</v>
      </c>
      <c r="D6" s="28"/>
      <c r="E6" s="53">
        <f>E4</f>
        <v>3000</v>
      </c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f>D7-D8</f>
        <v>7</v>
      </c>
      <c r="D7" s="42">
        <v>2024</v>
      </c>
      <c r="E7" s="54">
        <f>F7-F8</f>
        <v>0</v>
      </c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53</v>
      </c>
      <c r="D8" s="29">
        <v>2017</v>
      </c>
      <c r="E8" s="54">
        <f>E9-E7</f>
        <v>60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4">
        <v>60</v>
      </c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10.5</v>
      </c>
      <c r="D10" s="29"/>
      <c r="E10" s="54">
        <f>90*E7/E9</f>
        <v>0</v>
      </c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0.105</v>
      </c>
      <c r="D11" s="30"/>
      <c r="E11" s="55">
        <f>E10%</f>
        <v>0</v>
      </c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315</v>
      </c>
      <c r="D12" s="28"/>
      <c r="E12" s="53">
        <f>E6*E11</f>
        <v>0</v>
      </c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2685</v>
      </c>
      <c r="D13" s="28"/>
      <c r="E13" s="53">
        <f>E6-E12</f>
        <v>3000</v>
      </c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20700</v>
      </c>
      <c r="D14" s="28"/>
      <c r="E14" s="53">
        <f>E5</f>
        <v>21200</v>
      </c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3"/>
      <c r="F15" s="5"/>
      <c r="G15" s="5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23385</v>
      </c>
      <c r="D16" s="28"/>
      <c r="E16" s="53">
        <f>E14+E13</f>
        <v>24200</v>
      </c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E17" s="54"/>
      <c r="I17" s="46"/>
      <c r="J17" s="5"/>
      <c r="K17" s="5"/>
      <c r="L17" s="6"/>
    </row>
    <row r="18" spans="1:12" x14ac:dyDescent="0.25">
      <c r="A18" s="40" t="s">
        <v>18</v>
      </c>
      <c r="B18" s="41"/>
      <c r="C18" s="42">
        <v>586</v>
      </c>
      <c r="D18" s="29"/>
      <c r="E18" s="54">
        <v>586</v>
      </c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13703610</v>
      </c>
      <c r="D19" s="44"/>
      <c r="E19" s="56">
        <f>E16*E18+F20</f>
        <v>14181200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12333249</v>
      </c>
      <c r="D20" s="48"/>
      <c r="E20" s="57">
        <f>E19*0.9</f>
        <v>12763080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10962888</v>
      </c>
      <c r="D21" s="31"/>
      <c r="E21" s="57">
        <f>E19*0.8</f>
        <v>11344960</v>
      </c>
      <c r="J21" s="5"/>
      <c r="K21" s="5"/>
      <c r="L21" s="6"/>
    </row>
    <row r="22" spans="1:12" x14ac:dyDescent="0.25">
      <c r="A22" s="4"/>
      <c r="B22" s="5"/>
      <c r="C22" s="19"/>
      <c r="D22" s="29"/>
      <c r="E22" s="58"/>
      <c r="I22" s="46"/>
      <c r="J22" s="5"/>
      <c r="K22" s="5"/>
      <c r="L22" s="15"/>
    </row>
    <row r="23" spans="1:12" x14ac:dyDescent="0.25">
      <c r="A23" s="13" t="s">
        <v>9</v>
      </c>
      <c r="B23" s="14"/>
      <c r="C23" s="38">
        <f>C4*C18</f>
        <v>1758000</v>
      </c>
      <c r="D23" s="32"/>
      <c r="E23" s="59">
        <f>E4*E18</f>
        <v>1758000</v>
      </c>
      <c r="J23" s="5"/>
      <c r="K23" s="5"/>
    </row>
    <row r="24" spans="1:12" x14ac:dyDescent="0.25">
      <c r="A24" s="23" t="s">
        <v>10</v>
      </c>
      <c r="C24" s="19"/>
      <c r="E24" s="58"/>
      <c r="J24" s="5"/>
      <c r="K24" s="5"/>
    </row>
    <row r="25" spans="1:12" x14ac:dyDescent="0.25">
      <c r="A25" s="25" t="s">
        <v>11</v>
      </c>
      <c r="B25" s="21"/>
      <c r="C25" s="20">
        <f>C19*0.025/12</f>
        <v>28549.1875</v>
      </c>
      <c r="D25" s="33"/>
      <c r="E25" s="57">
        <f>E19*0.025/12</f>
        <v>29544.166666666668</v>
      </c>
      <c r="H25" s="63" t="s">
        <v>25</v>
      </c>
      <c r="J25" s="5"/>
      <c r="K25" s="5"/>
    </row>
    <row r="26" spans="1:12" x14ac:dyDescent="0.25">
      <c r="A26" s="5"/>
      <c r="B26" s="5"/>
      <c r="C26" s="20"/>
      <c r="D26" s="31"/>
      <c r="E26" s="57"/>
      <c r="H26" s="63" t="s">
        <v>20</v>
      </c>
      <c r="J26" s="5"/>
    </row>
    <row r="27" spans="1:12" x14ac:dyDescent="0.25">
      <c r="A27" s="47" t="s">
        <v>19</v>
      </c>
      <c r="B27" s="5"/>
      <c r="C27" s="33"/>
      <c r="D27" s="33"/>
      <c r="E27" s="60"/>
      <c r="F27" s="17"/>
      <c r="G27" s="5"/>
      <c r="H27" s="5"/>
      <c r="I27" s="5"/>
      <c r="J27" s="5"/>
    </row>
    <row r="28" spans="1:12" x14ac:dyDescent="0.25">
      <c r="A28" s="47"/>
      <c r="B28" s="5"/>
      <c r="C28" s="5"/>
      <c r="D28" s="5"/>
      <c r="E28" s="61"/>
      <c r="F28" s="5"/>
      <c r="G28" s="5"/>
      <c r="H28" s="5" t="s">
        <v>23</v>
      </c>
      <c r="I28" s="12">
        <f>E19</f>
        <v>14181200</v>
      </c>
      <c r="J28" s="5"/>
    </row>
    <row r="29" spans="1:12" x14ac:dyDescent="0.25">
      <c r="A29" s="45"/>
      <c r="B29" s="5"/>
      <c r="C29" s="5"/>
      <c r="D29" s="5"/>
      <c r="E29" s="61"/>
      <c r="F29" s="5"/>
      <c r="G29" s="5"/>
      <c r="H29" s="5" t="s">
        <v>14</v>
      </c>
      <c r="I29" s="12">
        <f>E20</f>
        <v>12763080</v>
      </c>
      <c r="J29" s="5"/>
    </row>
    <row r="30" spans="1:12" x14ac:dyDescent="0.25">
      <c r="A30" s="17"/>
      <c r="B30" s="5"/>
      <c r="C30" s="5"/>
      <c r="D30" s="5"/>
      <c r="E30" s="61"/>
      <c r="F30" s="5"/>
      <c r="G30" s="5"/>
      <c r="H30" s="17" t="s">
        <v>24</v>
      </c>
      <c r="I30" s="12">
        <f>E21</f>
        <v>11344960</v>
      </c>
      <c r="J30" s="5"/>
    </row>
    <row r="31" spans="1:12" x14ac:dyDescent="0.25">
      <c r="A31" s="5"/>
      <c r="B31" s="5"/>
      <c r="C31" s="5"/>
      <c r="D31" s="5"/>
      <c r="E31" s="61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61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61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61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61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61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61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61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61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61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8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8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58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58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8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8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8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8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8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8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8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8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8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8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8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8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8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8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8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8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8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8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8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8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8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8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8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8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8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8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8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8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8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8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8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8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8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8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8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8">
        <f>E83*E82</f>
        <v>0</v>
      </c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8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8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8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8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8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8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8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8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8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8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8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8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8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8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8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8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8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8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8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8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8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8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8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8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8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8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8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8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8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8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8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8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8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8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8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8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8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8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8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8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8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8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8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8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8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8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8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8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8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8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8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8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8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8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8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8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8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8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8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8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8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8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8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8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8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8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8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8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8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8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8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8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8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2024-09-14T10:36:59Z</dcterms:modified>
</cp:coreProperties>
</file>