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Tushar Kantilal Sagar\"/>
    </mc:Choice>
  </mc:AlternateContent>
  <xr:revisionPtr revIDLastSave="0" documentId="13_ncr:1_{8FCC8649-EFEA-400D-9383-C5C2EDFD565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2" i="4"/>
  <c r="Q14" i="4"/>
  <c r="F20" i="4" l="1"/>
  <c r="F21" i="4"/>
  <c r="F22" i="4"/>
  <c r="F23" i="4"/>
  <c r="F24" i="4"/>
  <c r="F19" i="4"/>
  <c r="F25" i="4" s="1"/>
  <c r="I21" i="4"/>
  <c r="J18" i="4"/>
  <c r="J19" i="4"/>
  <c r="I31" i="4" l="1"/>
  <c r="P12" i="4" l="1"/>
  <c r="P11" i="4"/>
  <c r="P10" i="4"/>
  <c r="P9" i="4"/>
  <c r="P8" i="4"/>
  <c r="P7" i="4"/>
  <c r="P6" i="4"/>
  <c r="P5" i="4"/>
  <c r="P4" i="4"/>
  <c r="P3" i="4"/>
  <c r="P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<sst xmlns="http://schemas.openxmlformats.org/spreadsheetml/2006/main" count="35" uniqueCount="32">
  <si>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</si>
  <si>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</si>
  <si>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</si>
  <si>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</si>
  <si>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</si>
  <si>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</si>
  <si>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</si>
  <si>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</si>
  <si>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</si>
  <si>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</si>
  <si>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</si>
  <si>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</si>
  <si>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</si>
  <si>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 = 08.08.24</t>
  </si>
  <si>
    <t>av</t>
  </si>
  <si>
    <t>sd</t>
  </si>
  <si>
    <t>rd</t>
  </si>
  <si>
    <t>bv</t>
  </si>
  <si>
    <t>bua</t>
  </si>
  <si>
    <t>rate</t>
  </si>
  <si>
    <t>fmv</t>
  </si>
  <si>
    <t>rera ca</t>
  </si>
  <si>
    <t>sold out</t>
  </si>
  <si>
    <t>mca</t>
  </si>
  <si>
    <t>ls - 1.10 to 1.20 cr</t>
  </si>
  <si>
    <t>06.09.24</t>
  </si>
  <si>
    <t>22.08.24</t>
  </si>
  <si>
    <t>12.07.24</t>
  </si>
  <si>
    <t>27.06.24</t>
  </si>
  <si>
    <t>21.02.24</t>
  </si>
  <si>
    <t>08.08.23</t>
  </si>
  <si>
    <t>Flat No. 404, 4th Floor, Omsai Sadan CHSL, Plot No. 117, Sector RSC 37, Gorai 2, Village - Borivali, Borivali West,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</si>
</sst>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58349</xdr:colOff>
      <xdr:row>47</xdr:row>
      <xdr:rowOff>163133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1A8A17-2330-483A-9F67-40B4C4985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92749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09C41-1AB7-49D5-B2EB-370AA85A1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640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277455</xdr:colOff>
      <xdr:row>48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15A232-6D40-4FFE-A7FE-50AF04033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811855" cy="86594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44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B5428-9A3A-469A-8961-F2664D36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82402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563160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C05D70-25A2-4B12-8461-3276B6B9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87960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410823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237829-A3A9-4A17-A025-47F89FBC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45223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43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288C52-5F86-480E-B583-F12933A8A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097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9EC3B6-657A-4D2D-9588-058782324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26A06A-8A54-4986-9CF2-D006B691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486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2E2A2E-5A9C-47A2-86DE-8F9B85A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29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4AD7D-0CCF-4847-B082-A5C1B211B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2CB47A-A07F-47B5-931E-0BB31F0D6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58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D98E9-445A-4EAB-B4E9-2AF68AABE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58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420</v>
      </c>
      <c r="C2" s="4">
        <f>B2*1.1</f>
        <v>462.00000000000006</v>
      </c>
      <c r="D2" s="4">
        <f t="shared" ref="D2:D13" si="2">C2*1.2</f>
        <v>554.40000000000009</v>
      </c>
      <c r="E2" s="5">
        <f t="shared" ref="E2:E13" si="3">R2</f>
        <v>10000000</v>
      </c>
      <c r="F2" s="10">
        <f t="shared" ref="F2:F13" si="4">ROUND((E2/B2),0)</f>
        <v>23810</v>
      </c>
      <c r="G2" s="10">
        <f t="shared" ref="G2:G13" si="5">ROUND((E2/C2),0)</f>
        <v>21645</v>
      </c>
      <c r="H2" s="10">
        <f t="shared" ref="H2:H13" si="6">ROUND((E2/D2),0)</f>
        <v>18038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420</v>
      </c>
      <c r="R2" s="2">
        <v>10000000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480</v>
      </c>
      <c r="C3" s="4">
        <f t="shared" ref="C3:C14" si="9">B3*1.1</f>
        <v>528</v>
      </c>
      <c r="D3" s="4">
        <f t="shared" si="2"/>
        <v>633.6</v>
      </c>
      <c r="E3" s="5">
        <f t="shared" si="3"/>
        <v>9552000</v>
      </c>
      <c r="F3" s="10">
        <f t="shared" si="4"/>
        <v>19900</v>
      </c>
      <c r="G3" s="10">
        <f t="shared" si="5"/>
        <v>18091</v>
      </c>
      <c r="H3" s="10">
        <f t="shared" si="6"/>
        <v>15076</v>
      </c>
      <c r="I3" s="4" t="e">
        <f>#REF!</f>
        <v>#REF!</v>
      </c>
      <c r="J3" s="4" t="str">
        <f t="shared" si="7"/>
        <v>sold out</v>
      </c>
      <c r="O3">
        <v>0</v>
      </c>
      <c r="P3">
        <f t="shared" si="8"/>
        <v>0</v>
      </c>
      <c r="Q3" s="11">
        <v>480</v>
      </c>
      <c r="R3" s="16">
        <v>9552000</v>
      </c>
      <c r="S3" s="11" t="s">
        <v>22</v>
      </c>
      <c r="T3" s="11"/>
    </row>
    <row r="4" spans="1:20" x14ac:dyDescent="0.25">
      <c r="A4" s="4">
        <f t="shared" si="0"/>
        <v>0</v>
      </c>
      <c r="B4" s="4">
        <f t="shared" si="1"/>
        <v>415</v>
      </c>
      <c r="C4" s="4">
        <f t="shared" si="9"/>
        <v>456.50000000000006</v>
      </c>
      <c r="D4" s="4">
        <f t="shared" si="2"/>
        <v>547.80000000000007</v>
      </c>
      <c r="E4" s="5">
        <f t="shared" si="3"/>
        <v>10100000</v>
      </c>
      <c r="F4" s="10">
        <f t="shared" si="4"/>
        <v>24337</v>
      </c>
      <c r="G4" s="10">
        <f t="shared" si="5"/>
        <v>22125</v>
      </c>
      <c r="H4" s="10">
        <f t="shared" si="6"/>
        <v>18437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415</v>
      </c>
      <c r="R4" s="2">
        <v>10100000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646</v>
      </c>
      <c r="C5" s="4">
        <f t="shared" si="9"/>
        <v>710.6</v>
      </c>
      <c r="D5" s="4">
        <f t="shared" si="2"/>
        <v>852.72</v>
      </c>
      <c r="E5" s="5">
        <f t="shared" si="3"/>
        <v>11000000</v>
      </c>
      <c r="F5" s="10">
        <f t="shared" si="4"/>
        <v>17028</v>
      </c>
      <c r="G5" s="10">
        <f t="shared" si="5"/>
        <v>15480</v>
      </c>
      <c r="H5" s="10">
        <f t="shared" si="6"/>
        <v>12900</v>
      </c>
      <c r="I5" s="4" t="e">
        <f>#REF!</f>
        <v>#REF!</v>
      </c>
      <c r="J5" s="4" t="str">
        <f t="shared" si="7"/>
        <v>06.09.24</v>
      </c>
      <c r="O5">
        <v>0</v>
      </c>
      <c r="P5">
        <f t="shared" si="8"/>
        <v>0</v>
      </c>
      <c r="Q5">
        <v>646</v>
      </c>
      <c r="R5" s="2">
        <v>11000000</v>
      </c>
      <c r="S5" s="8" t="s">
        <v>25</v>
      </c>
      <c r="T5" s="8">
        <v>5</v>
      </c>
    </row>
    <row r="6" spans="1:20" x14ac:dyDescent="0.25">
      <c r="A6" s="4">
        <f t="shared" si="0"/>
        <v>0</v>
      </c>
      <c r="B6" s="4">
        <f t="shared" si="1"/>
        <v>415</v>
      </c>
      <c r="C6" s="4">
        <f t="shared" si="9"/>
        <v>456.50000000000006</v>
      </c>
      <c r="D6" s="4">
        <f t="shared" si="2"/>
        <v>547.80000000000007</v>
      </c>
      <c r="E6" s="5">
        <f t="shared" si="3"/>
        <v>5650000</v>
      </c>
      <c r="F6" s="10">
        <f t="shared" si="4"/>
        <v>13614</v>
      </c>
      <c r="G6" s="10">
        <f t="shared" si="5"/>
        <v>12377</v>
      </c>
      <c r="H6" s="10">
        <f t="shared" si="6"/>
        <v>10314</v>
      </c>
      <c r="I6" s="4" t="e">
        <f>#REF!</f>
        <v>#REF!</v>
      </c>
      <c r="J6" s="4" t="str">
        <f t="shared" si="7"/>
        <v>22.08.24</v>
      </c>
      <c r="O6">
        <v>0</v>
      </c>
      <c r="P6">
        <f t="shared" si="8"/>
        <v>0</v>
      </c>
      <c r="Q6">
        <v>415</v>
      </c>
      <c r="R6" s="2">
        <v>5650000</v>
      </c>
      <c r="S6" s="8" t="s">
        <v>26</v>
      </c>
      <c r="T6" s="8">
        <v>6</v>
      </c>
    </row>
    <row r="7" spans="1:20" x14ac:dyDescent="0.25">
      <c r="A7" s="4">
        <f t="shared" si="0"/>
        <v>0</v>
      </c>
      <c r="B7" s="4">
        <f t="shared" si="1"/>
        <v>415</v>
      </c>
      <c r="C7" s="4">
        <f t="shared" si="9"/>
        <v>456.50000000000006</v>
      </c>
      <c r="D7" s="4">
        <f t="shared" si="2"/>
        <v>547.80000000000007</v>
      </c>
      <c r="E7" s="5">
        <f t="shared" si="3"/>
        <v>6250000</v>
      </c>
      <c r="F7" s="10">
        <f t="shared" si="4"/>
        <v>15060</v>
      </c>
      <c r="G7" s="10">
        <f t="shared" si="5"/>
        <v>13691</v>
      </c>
      <c r="H7" s="10">
        <f t="shared" si="6"/>
        <v>11409</v>
      </c>
      <c r="I7" s="4" t="e">
        <f>#REF!</f>
        <v>#REF!</v>
      </c>
      <c r="J7" s="4" t="str">
        <f t="shared" si="7"/>
        <v>12.07.24</v>
      </c>
      <c r="O7">
        <v>0</v>
      </c>
      <c r="P7">
        <f t="shared" si="8"/>
        <v>0</v>
      </c>
      <c r="Q7">
        <v>415</v>
      </c>
      <c r="R7" s="2">
        <v>6250000</v>
      </c>
      <c r="S7" s="8" t="s">
        <v>27</v>
      </c>
      <c r="T7" s="8">
        <v>5</v>
      </c>
    </row>
    <row r="8" spans="1:20" x14ac:dyDescent="0.25">
      <c r="A8" s="4">
        <f t="shared" si="0"/>
        <v>0</v>
      </c>
      <c r="B8" s="4">
        <f t="shared" si="1"/>
        <v>646</v>
      </c>
      <c r="C8" s="4">
        <f t="shared" si="9"/>
        <v>710.6</v>
      </c>
      <c r="D8" s="4">
        <f t="shared" si="2"/>
        <v>852.72</v>
      </c>
      <c r="E8" s="5">
        <f t="shared" si="3"/>
        <v>11905000</v>
      </c>
      <c r="F8" s="15">
        <f t="shared" si="4"/>
        <v>18429</v>
      </c>
      <c r="G8" s="10">
        <f t="shared" si="5"/>
        <v>16753</v>
      </c>
      <c r="H8" s="10">
        <f t="shared" si="6"/>
        <v>13961</v>
      </c>
      <c r="I8" s="4" t="e">
        <f>#REF!</f>
        <v>#REF!</v>
      </c>
      <c r="J8" s="4" t="str">
        <f t="shared" si="7"/>
        <v>27.06.24</v>
      </c>
      <c r="O8">
        <v>0</v>
      </c>
      <c r="P8">
        <f t="shared" si="8"/>
        <v>0</v>
      </c>
      <c r="Q8">
        <v>646</v>
      </c>
      <c r="R8" s="2">
        <v>11905000</v>
      </c>
      <c r="S8" s="8" t="s">
        <v>28</v>
      </c>
      <c r="T8" s="8">
        <v>9</v>
      </c>
    </row>
    <row r="9" spans="1:20" x14ac:dyDescent="0.25">
      <c r="A9" s="4">
        <f t="shared" si="0"/>
        <v>0</v>
      </c>
      <c r="B9" s="4">
        <f t="shared" si="1"/>
        <v>482</v>
      </c>
      <c r="C9" s="4">
        <f t="shared" si="9"/>
        <v>530.20000000000005</v>
      </c>
      <c r="D9" s="4">
        <f t="shared" si="2"/>
        <v>636.24</v>
      </c>
      <c r="E9" s="5">
        <f t="shared" si="3"/>
        <v>8700000</v>
      </c>
      <c r="F9" s="15">
        <f t="shared" si="4"/>
        <v>18050</v>
      </c>
      <c r="G9" s="10">
        <f t="shared" si="5"/>
        <v>16409</v>
      </c>
      <c r="H9" s="10">
        <f t="shared" si="6"/>
        <v>13674</v>
      </c>
      <c r="I9" s="4" t="e">
        <f>#REF!</f>
        <v>#REF!</v>
      </c>
      <c r="J9" s="4" t="str">
        <f t="shared" si="7"/>
        <v>21.02.24</v>
      </c>
      <c r="O9">
        <v>0</v>
      </c>
      <c r="P9">
        <f t="shared" si="8"/>
        <v>0</v>
      </c>
      <c r="Q9">
        <v>482</v>
      </c>
      <c r="R9" s="2">
        <v>8700000</v>
      </c>
      <c r="S9" s="8" t="s">
        <v>29</v>
      </c>
      <c r="T9" s="8">
        <v>8</v>
      </c>
    </row>
    <row r="10" spans="1:20" x14ac:dyDescent="0.25">
      <c r="A10" s="4">
        <f t="shared" si="0"/>
        <v>0</v>
      </c>
      <c r="B10" s="4">
        <f t="shared" si="1"/>
        <v>482</v>
      </c>
      <c r="C10" s="4">
        <f t="shared" si="9"/>
        <v>530.20000000000005</v>
      </c>
      <c r="D10" s="4">
        <f t="shared" si="2"/>
        <v>636.24</v>
      </c>
      <c r="E10" s="5">
        <f t="shared" si="3"/>
        <v>8450000</v>
      </c>
      <c r="F10" s="10">
        <f t="shared" si="4"/>
        <v>17531</v>
      </c>
      <c r="G10" s="10">
        <f t="shared" si="5"/>
        <v>15937</v>
      </c>
      <c r="H10" s="10">
        <f t="shared" si="6"/>
        <v>13281</v>
      </c>
      <c r="I10" s="4" t="e">
        <f>#REF!</f>
        <v>#REF!</v>
      </c>
      <c r="J10" s="4" t="str">
        <f t="shared" si="7"/>
        <v>08.08.23</v>
      </c>
      <c r="O10">
        <v>0</v>
      </c>
      <c r="P10">
        <f t="shared" si="8"/>
        <v>0</v>
      </c>
      <c r="Q10">
        <v>482</v>
      </c>
      <c r="R10" s="2">
        <v>8450000</v>
      </c>
      <c r="S10" s="8" t="s">
        <v>30</v>
      </c>
      <c r="T10" s="8">
        <v>6</v>
      </c>
    </row>
    <row r="11" spans="1:20" x14ac:dyDescent="0.25">
      <c r="A11" s="4">
        <f t="shared" si="0"/>
        <v>0</v>
      </c>
      <c r="B11" s="4">
        <f t="shared" si="1"/>
        <v>574</v>
      </c>
      <c r="C11" s="4">
        <f t="shared" si="9"/>
        <v>631.40000000000009</v>
      </c>
      <c r="D11" s="4">
        <f t="shared" si="2"/>
        <v>757.68000000000006</v>
      </c>
      <c r="E11" s="5">
        <f t="shared" si="3"/>
        <v>14500000</v>
      </c>
      <c r="F11" s="10">
        <f t="shared" si="4"/>
        <v>25261</v>
      </c>
      <c r="G11" s="10">
        <f t="shared" si="5"/>
        <v>22965</v>
      </c>
      <c r="H11" s="10">
        <f t="shared" si="6"/>
        <v>19137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574</v>
      </c>
      <c r="R11" s="2">
        <v>14500000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415</v>
      </c>
      <c r="C12" s="4">
        <f t="shared" si="9"/>
        <v>456.50000000000006</v>
      </c>
      <c r="D12" s="4">
        <f t="shared" si="2"/>
        <v>547.80000000000007</v>
      </c>
      <c r="E12" s="5">
        <f t="shared" si="3"/>
        <v>10000000</v>
      </c>
      <c r="F12" s="10">
        <f t="shared" si="4"/>
        <v>24096</v>
      </c>
      <c r="G12" s="10">
        <f t="shared" si="5"/>
        <v>21906</v>
      </c>
      <c r="H12" s="10">
        <f t="shared" si="6"/>
        <v>18255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415</v>
      </c>
      <c r="R12" s="2">
        <v>10000000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456</v>
      </c>
      <c r="C13" s="4">
        <f t="shared" si="9"/>
        <v>501.6</v>
      </c>
      <c r="D13" s="4">
        <f t="shared" si="2"/>
        <v>601.91999999999996</v>
      </c>
      <c r="E13" s="5">
        <f t="shared" si="3"/>
        <v>9000000</v>
      </c>
      <c r="F13" s="15">
        <f t="shared" si="4"/>
        <v>19737</v>
      </c>
      <c r="G13" s="10">
        <f t="shared" si="5"/>
        <v>17943</v>
      </c>
      <c r="H13" s="10">
        <f t="shared" si="6"/>
        <v>14952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456</v>
      </c>
      <c r="R13" s="2">
        <v>9000000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522.72727272727263</v>
      </c>
      <c r="C14" s="4">
        <f t="shared" si="9"/>
        <v>575</v>
      </c>
      <c r="D14" s="4">
        <f t="shared" ref="D14:D15" si="11">C14*1.2</f>
        <v>690</v>
      </c>
      <c r="E14" s="5">
        <f t="shared" ref="E14:E15" si="12">R14</f>
        <v>10300000</v>
      </c>
      <c r="F14" s="15">
        <f t="shared" ref="F14:F15" si="13">ROUND((E14/B14),0)</f>
        <v>19704</v>
      </c>
      <c r="G14" s="10">
        <f t="shared" ref="G14:G15" si="14">ROUND((E14/C14),0)</f>
        <v>17913</v>
      </c>
      <c r="H14" s="4">
        <f t="shared" ref="H14:H15" si="15">ROUND((E14/D14),0)</f>
        <v>14928</v>
      </c>
      <c r="I14" s="4" t="e">
        <f>#REF!</f>
        <v>#REF!</v>
      </c>
      <c r="J14" s="4">
        <f t="shared" ref="J14:J15" si="16">S14</f>
        <v>0</v>
      </c>
      <c r="O14">
        <v>0</v>
      </c>
      <c r="P14">
        <v>575</v>
      </c>
      <c r="Q14">
        <f>P14/1.1</f>
        <v>522.72727272727263</v>
      </c>
      <c r="R14" s="2">
        <v>10300000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ref="C3:C15" si="17">B15*1.2</f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ref="P14:P15" si="18">O15/1.2</f>
        <v>0</v>
      </c>
      <c r="Q15">
        <f t="shared" ref="Q14:Q15" si="19">P15/1.2</f>
        <v>0</v>
      </c>
      <c r="R15" s="2">
        <v>0</v>
      </c>
      <c r="S15" s="8"/>
      <c r="T15" s="8"/>
    </row>
    <row r="17" spans="4:24" x14ac:dyDescent="0.25">
      <c r="H17" t="s">
        <v>31</v>
      </c>
    </row>
    <row r="18" spans="4:24" x14ac:dyDescent="0.25">
      <c r="D18" t="s">
        <v>23</v>
      </c>
      <c r="H18" t="s">
        <v>21</v>
      </c>
      <c r="I18">
        <v>482</v>
      </c>
      <c r="J18">
        <f>J19/I18</f>
        <v>1.1002951867219917</v>
      </c>
    </row>
    <row r="19" spans="4:24" x14ac:dyDescent="0.25">
      <c r="D19">
        <v>9.75</v>
      </c>
      <c r="E19">
        <v>19.170000000000002</v>
      </c>
      <c r="F19" s="7">
        <f>E19*D19</f>
        <v>186.90750000000003</v>
      </c>
      <c r="H19" t="s">
        <v>18</v>
      </c>
      <c r="I19">
        <v>530</v>
      </c>
      <c r="J19">
        <f>49.27*10.764</f>
        <v>530.34227999999996</v>
      </c>
    </row>
    <row r="20" spans="4:24" x14ac:dyDescent="0.25">
      <c r="D20">
        <v>12.15</v>
      </c>
      <c r="E20">
        <v>10.15</v>
      </c>
      <c r="F20" s="7">
        <f t="shared" ref="F20:F24" si="20">E20*D20</f>
        <v>123.32250000000001</v>
      </c>
      <c r="G20" s="7"/>
      <c r="H20" t="s">
        <v>19</v>
      </c>
      <c r="I20">
        <v>19000</v>
      </c>
    </row>
    <row r="21" spans="4:24" x14ac:dyDescent="0.25">
      <c r="D21">
        <v>3.65</v>
      </c>
      <c r="E21">
        <v>7.81</v>
      </c>
      <c r="F21" s="7">
        <f t="shared" si="20"/>
        <v>28.506499999999999</v>
      </c>
      <c r="H21" t="s">
        <v>20</v>
      </c>
      <c r="I21">
        <f>I20*I18</f>
        <v>9158000</v>
      </c>
    </row>
    <row r="22" spans="4:24" x14ac:dyDescent="0.25">
      <c r="D22">
        <v>8.6</v>
      </c>
      <c r="E22">
        <v>7.51</v>
      </c>
      <c r="F22" s="7">
        <f t="shared" si="20"/>
        <v>64.585999999999999</v>
      </c>
      <c r="G22" s="6"/>
    </row>
    <row r="23" spans="4:24" x14ac:dyDescent="0.25">
      <c r="D23">
        <v>4.47</v>
      </c>
      <c r="E23">
        <v>6.04</v>
      </c>
      <c r="F23" s="7">
        <f t="shared" si="20"/>
        <v>26.998799999999999</v>
      </c>
    </row>
    <row r="24" spans="4:24" x14ac:dyDescent="0.25">
      <c r="D24">
        <v>2.81</v>
      </c>
      <c r="E24">
        <v>6.42</v>
      </c>
      <c r="F24" s="7">
        <f t="shared" si="20"/>
        <v>18.040199999999999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F25" s="7">
        <f>SUM(F19:F24)</f>
        <v>448.36150000000009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H26" t="s">
        <v>24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H27" t="s">
        <v>13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H28" t="s">
        <v>14</v>
      </c>
      <c r="I28">
        <v>7000000</v>
      </c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H29" t="s">
        <v>15</v>
      </c>
      <c r="I29">
        <v>420000</v>
      </c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H30" t="s">
        <v>16</v>
      </c>
      <c r="I30">
        <v>30000</v>
      </c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H31" t="s">
        <v>17</v>
      </c>
      <c r="I31">
        <f>SUM(I28:I30)</f>
        <v>7450000</v>
      </c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H32" s="6"/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36CE6-BA5A-4624-AEE7-F739FE2C21A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2024-09-13T10:53:48Z</dcterms:modified>
</cp:coreProperties>
</file>