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Pradnya Pradip Joshi\"/>
    </mc:Choice>
  </mc:AlternateContent>
  <xr:revisionPtr revIDLastSave="0" documentId="13_ncr:1_{738B1276-368D-4CAE-9449-B075F9ECFB2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32" i="4" l="1"/>
  <c r="H22" i="4" l="1"/>
  <c r="U11" i="4" l="1"/>
  <c r="T11" i="4"/>
  <c r="U10" i="4"/>
  <c r="T10" i="4"/>
  <c r="U9" i="4"/>
  <c r="T9" i="4"/>
  <c r="H20" i="4" l="1"/>
  <c r="O37" i="4"/>
  <c r="O36" i="4"/>
  <c r="O35" i="4"/>
  <c r="O34" i="4"/>
  <c r="O33" i="4"/>
  <c r="O32" i="4"/>
  <c r="O31" i="4"/>
  <c r="O30" i="4"/>
  <c r="O29" i="4"/>
  <c r="O28" i="4"/>
  <c r="O27" i="4"/>
  <c r="H31" i="4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<sst xmlns="http://schemas.openxmlformats.org/spreadsheetml/2006/main" count="29" uniqueCount="26">
  <si>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</si>
  <si>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</si>
  <si>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</si>
  <si>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</si>
  <si>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</si>
  <si>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</si>
  <si>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</si>
  <si>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</si>
  <si>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</si>
  <si>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</si>
  <si>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</si>
  <si>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</si>
  <si>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</si>
  <si>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702, 7th Floor, Sai Aradhya, D L Vaidhya Marg, Village - Dadar, Mumbai,</t>
  </si>
  <si>
    <t>agreemetn  - 22.08.24</t>
  </si>
  <si>
    <t>av</t>
  </si>
  <si>
    <t>sd</t>
  </si>
  <si>
    <t>rd</t>
  </si>
  <si>
    <t>rera ca</t>
  </si>
  <si>
    <t>rate</t>
  </si>
  <si>
    <t>fmv</t>
  </si>
  <si>
    <t>mca</t>
  </si>
  <si>
    <t>addl area</t>
  </si>
  <si>
    <t>55000 on ca</t>
  </si>
  <si>
    <t>22.11.23</t>
  </si>
  <si>
    <t>12.01.23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</si>
</sst>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43" fontId="0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459199-C024-4776-ABC9-00E9371C6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40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195978-6B15-4EBD-8117-CAD77FBA6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1839F7-7FD3-487F-8399-91BA063A5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45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251F35-4072-48C4-ADF4-6B0BE42AB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487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47</xdr:row>
      <xdr:rowOff>86914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5D6211-7EFB-4686-9E49-9B44E0A21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516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401297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46AA64-2D2B-4E9C-93FA-A8A339AA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35697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363192</xdr:colOff>
      <xdr:row>43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25DC1A-E215-45AA-A68E-D692EC719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97592" cy="8230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4E9D44-1387-49C3-A676-719711785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497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95C2D8-4EB9-45FC-BC7B-B87CF6E48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26E952-353A-4745-9EC6-FC21AFE31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topLeftCell="A2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2.5703125" bestFit="1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" customWidth="1"/>
    <col min="20" max="20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752</v>
      </c>
      <c r="C2" s="4">
        <f>B2*1.2</f>
        <v>902.4</v>
      </c>
      <c r="D2" s="4">
        <f t="shared" ref="D2:D13" si="2">C2*1.2</f>
        <v>1082.8799999999999</v>
      </c>
      <c r="E2" s="16">
        <f t="shared" ref="E2:E13" si="3">R2</f>
        <v>43900000</v>
      </c>
      <c r="F2" s="10">
        <f t="shared" ref="F2:F13" si="4">ROUND((E2/B2),0)</f>
        <v>58378</v>
      </c>
      <c r="G2" s="10">
        <f t="shared" ref="G2:G13" si="5">ROUND((E2/C2),0)</f>
        <v>48648</v>
      </c>
      <c r="H2" s="10">
        <f t="shared" ref="H2:H13" si="6">ROUND((E2/D2),0)</f>
        <v>40540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752</v>
      </c>
      <c r="R2" s="2">
        <v>43900000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438</v>
      </c>
      <c r="C3" s="4">
        <f t="shared" ref="C3:C15" si="9">B3*1.2</f>
        <v>525.6</v>
      </c>
      <c r="D3" s="4">
        <f t="shared" si="2"/>
        <v>630.72</v>
      </c>
      <c r="E3" s="16">
        <f t="shared" si="3"/>
        <v>24200000</v>
      </c>
      <c r="F3" s="10">
        <f t="shared" si="4"/>
        <v>55251</v>
      </c>
      <c r="G3" s="10">
        <f t="shared" si="5"/>
        <v>46043</v>
      </c>
      <c r="H3" s="10">
        <f t="shared" si="6"/>
        <v>38369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438</v>
      </c>
      <c r="R3" s="2">
        <v>24200000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752</v>
      </c>
      <c r="C4" s="4">
        <f t="shared" si="9"/>
        <v>902.4</v>
      </c>
      <c r="D4" s="4">
        <f t="shared" si="2"/>
        <v>1082.8799999999999</v>
      </c>
      <c r="E4" s="16">
        <f t="shared" si="3"/>
        <v>37600000</v>
      </c>
      <c r="F4" s="15">
        <f t="shared" si="4"/>
        <v>50000</v>
      </c>
      <c r="G4" s="10">
        <f t="shared" si="5"/>
        <v>41667</v>
      </c>
      <c r="H4" s="10">
        <f t="shared" si="6"/>
        <v>34722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752</v>
      </c>
      <c r="R4" s="2">
        <v>37600000</v>
      </c>
      <c r="S4" s="8"/>
      <c r="T4" s="8"/>
    </row>
    <row r="5" spans="1:21" x14ac:dyDescent="0.25">
      <c r="A5" s="4">
        <f t="shared" si="0"/>
        <v>0</v>
      </c>
      <c r="B5" s="4">
        <f t="shared" si="1"/>
        <v>752</v>
      </c>
      <c r="C5" s="4">
        <f t="shared" si="9"/>
        <v>902.4</v>
      </c>
      <c r="D5" s="4">
        <f t="shared" si="2"/>
        <v>1082.8799999999999</v>
      </c>
      <c r="E5" s="16">
        <f t="shared" si="3"/>
        <v>38000000</v>
      </c>
      <c r="F5" s="10">
        <f t="shared" si="4"/>
        <v>50532</v>
      </c>
      <c r="G5" s="10">
        <f t="shared" si="5"/>
        <v>42110</v>
      </c>
      <c r="H5" s="10">
        <f t="shared" si="6"/>
        <v>35092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752</v>
      </c>
      <c r="R5" s="2">
        <v>38000000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679</v>
      </c>
      <c r="C6" s="4">
        <f t="shared" si="9"/>
        <v>814.8</v>
      </c>
      <c r="D6" s="4">
        <f t="shared" si="2"/>
        <v>977.75999999999988</v>
      </c>
      <c r="E6" s="16">
        <f t="shared" si="3"/>
        <v>47900000</v>
      </c>
      <c r="F6" s="10">
        <f t="shared" si="4"/>
        <v>70545</v>
      </c>
      <c r="G6" s="10">
        <f t="shared" si="5"/>
        <v>58787</v>
      </c>
      <c r="H6" s="10">
        <f t="shared" si="6"/>
        <v>48990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679</v>
      </c>
      <c r="R6" s="2">
        <v>47900000</v>
      </c>
      <c r="S6" s="8"/>
      <c r="T6" s="8"/>
    </row>
    <row r="7" spans="1:21" x14ac:dyDescent="0.25">
      <c r="A7" s="4">
        <f t="shared" si="0"/>
        <v>0</v>
      </c>
      <c r="B7" s="4">
        <f t="shared" si="1"/>
        <v>550</v>
      </c>
      <c r="C7" s="4">
        <f t="shared" si="9"/>
        <v>660</v>
      </c>
      <c r="D7" s="4">
        <f t="shared" si="2"/>
        <v>792</v>
      </c>
      <c r="E7" s="16">
        <f t="shared" si="3"/>
        <v>28400000</v>
      </c>
      <c r="F7" s="15">
        <f t="shared" si="4"/>
        <v>51636</v>
      </c>
      <c r="G7" s="10">
        <f t="shared" si="5"/>
        <v>43030</v>
      </c>
      <c r="H7" s="10">
        <f t="shared" si="6"/>
        <v>35859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550</v>
      </c>
      <c r="R7" s="2">
        <v>28400000</v>
      </c>
      <c r="S7" s="8"/>
      <c r="T7" s="8"/>
    </row>
    <row r="8" spans="1:21" x14ac:dyDescent="0.25">
      <c r="A8" s="4">
        <f t="shared" si="0"/>
        <v>0</v>
      </c>
      <c r="B8" s="4">
        <f t="shared" si="1"/>
        <v>752</v>
      </c>
      <c r="C8" s="4">
        <f t="shared" si="9"/>
        <v>902.4</v>
      </c>
      <c r="D8" s="4">
        <f t="shared" si="2"/>
        <v>1082.8799999999999</v>
      </c>
      <c r="E8" s="16">
        <f t="shared" si="3"/>
        <v>41600000</v>
      </c>
      <c r="F8" s="10">
        <f t="shared" si="4"/>
        <v>55319</v>
      </c>
      <c r="G8" s="10">
        <f t="shared" si="5"/>
        <v>46099</v>
      </c>
      <c r="H8" s="10">
        <f t="shared" si="6"/>
        <v>38416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752</v>
      </c>
      <c r="R8" s="2">
        <v>41600000</v>
      </c>
      <c r="S8" s="8"/>
      <c r="T8" s="8"/>
    </row>
    <row r="9" spans="1:21" x14ac:dyDescent="0.25">
      <c r="A9" s="4">
        <f t="shared" si="0"/>
        <v>0</v>
      </c>
      <c r="B9" s="4">
        <f t="shared" si="1"/>
        <v>745</v>
      </c>
      <c r="C9" s="4">
        <f t="shared" si="9"/>
        <v>894</v>
      </c>
      <c r="D9" s="4">
        <f t="shared" si="2"/>
        <v>1072.8</v>
      </c>
      <c r="E9" s="16">
        <f t="shared" si="3"/>
        <v>32128571</v>
      </c>
      <c r="F9" s="15">
        <f t="shared" si="4"/>
        <v>43126</v>
      </c>
      <c r="G9" s="10">
        <f t="shared" si="5"/>
        <v>35938</v>
      </c>
      <c r="H9" s="10">
        <f t="shared" si="6"/>
        <v>29948</v>
      </c>
      <c r="I9" s="4" t="e">
        <f>#REF!</f>
        <v>#REF!</v>
      </c>
      <c r="J9" s="4" t="str">
        <f t="shared" si="7"/>
        <v>22.11.23</v>
      </c>
      <c r="O9">
        <v>0</v>
      </c>
      <c r="P9">
        <f t="shared" si="8"/>
        <v>0</v>
      </c>
      <c r="Q9">
        <v>745</v>
      </c>
      <c r="R9" s="2">
        <v>32128571</v>
      </c>
      <c r="S9" s="8" t="s">
        <v>24</v>
      </c>
      <c r="T9" s="17">
        <f>R9+1928000+30000</f>
        <v>34086571</v>
      </c>
      <c r="U9">
        <f>T9/Q9</f>
        <v>45753.786577181207</v>
      </c>
    </row>
    <row r="10" spans="1:21" x14ac:dyDescent="0.25">
      <c r="A10" s="4">
        <f t="shared" si="0"/>
        <v>0</v>
      </c>
      <c r="B10" s="4">
        <f t="shared" si="1"/>
        <v>745</v>
      </c>
      <c r="C10" s="4">
        <f t="shared" si="9"/>
        <v>894</v>
      </c>
      <c r="D10" s="4">
        <f t="shared" si="2"/>
        <v>1072.8</v>
      </c>
      <c r="E10" s="16">
        <f t="shared" si="3"/>
        <v>34285714</v>
      </c>
      <c r="F10" s="10">
        <f t="shared" si="4"/>
        <v>46021</v>
      </c>
      <c r="G10" s="10">
        <f t="shared" si="5"/>
        <v>38351</v>
      </c>
      <c r="H10" s="10">
        <f t="shared" si="6"/>
        <v>31959</v>
      </c>
      <c r="I10" s="4" t="e">
        <f>#REF!</f>
        <v>#REF!</v>
      </c>
      <c r="J10" s="4">
        <f t="shared" si="7"/>
        <v>19.1023</v>
      </c>
      <c r="O10">
        <v>0</v>
      </c>
      <c r="P10">
        <f t="shared" si="8"/>
        <v>0</v>
      </c>
      <c r="Q10">
        <v>745</v>
      </c>
      <c r="R10" s="2">
        <v>34285714</v>
      </c>
      <c r="S10" s="8">
        <v>19.1023</v>
      </c>
      <c r="T10" s="17">
        <f>R10+2058000+30000</f>
        <v>36373714</v>
      </c>
      <c r="U10">
        <f>T10/Q10</f>
        <v>48823.777181208054</v>
      </c>
    </row>
    <row r="11" spans="1:21" x14ac:dyDescent="0.25">
      <c r="A11" s="4">
        <f t="shared" si="0"/>
        <v>0</v>
      </c>
      <c r="B11" s="4">
        <f t="shared" si="1"/>
        <v>682</v>
      </c>
      <c r="C11" s="4">
        <f t="shared" si="9"/>
        <v>818.4</v>
      </c>
      <c r="D11" s="4">
        <f t="shared" si="2"/>
        <v>982.07999999999993</v>
      </c>
      <c r="E11" s="16">
        <f t="shared" si="3"/>
        <v>27900000</v>
      </c>
      <c r="F11" s="15">
        <f t="shared" si="4"/>
        <v>40909</v>
      </c>
      <c r="G11" s="10">
        <f t="shared" si="5"/>
        <v>34091</v>
      </c>
      <c r="H11" s="10">
        <f t="shared" si="6"/>
        <v>28409</v>
      </c>
      <c r="I11" s="4" t="e">
        <f>#REF!</f>
        <v>#REF!</v>
      </c>
      <c r="J11" s="4" t="str">
        <f t="shared" si="7"/>
        <v>12.01.23</v>
      </c>
      <c r="O11">
        <v>0</v>
      </c>
      <c r="P11">
        <f t="shared" si="8"/>
        <v>0</v>
      </c>
      <c r="Q11">
        <v>682</v>
      </c>
      <c r="R11" s="2">
        <v>27900000</v>
      </c>
      <c r="S11" s="8" t="s">
        <v>25</v>
      </c>
      <c r="T11" s="17">
        <f>R11+1674000+30000</f>
        <v>29604000</v>
      </c>
      <c r="U11">
        <f>T11/Q11</f>
        <v>43407.624633431085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" si="10">P12/1.2</f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18</v>
      </c>
      <c r="H18">
        <v>550</v>
      </c>
    </row>
    <row r="19" spans="7:24" x14ac:dyDescent="0.25">
      <c r="G19" t="s">
        <v>22</v>
      </c>
      <c r="H19">
        <v>138</v>
      </c>
    </row>
    <row r="20" spans="7:24" x14ac:dyDescent="0.25">
      <c r="H20">
        <f>H19+H18</f>
        <v>688</v>
      </c>
    </row>
    <row r="21" spans="7:24" x14ac:dyDescent="0.25">
      <c r="G21" t="s">
        <v>19</v>
      </c>
      <c r="H21">
        <v>45000</v>
      </c>
    </row>
    <row r="22" spans="7:24" x14ac:dyDescent="0.25">
      <c r="G22" t="s">
        <v>20</v>
      </c>
      <c r="H22">
        <f>H21*H20</f>
        <v>30960000</v>
      </c>
    </row>
    <row r="24" spans="7:24" x14ac:dyDescent="0.25">
      <c r="G24" s="6"/>
      <c r="H24" s="6"/>
    </row>
    <row r="26" spans="7:24" x14ac:dyDescent="0.25">
      <c r="H26" t="s">
        <v>23</v>
      </c>
      <c r="J26" t="s">
        <v>21</v>
      </c>
      <c r="P26" s="11"/>
      <c r="Q26" s="11"/>
      <c r="R26" s="13"/>
      <c r="T26" s="11"/>
      <c r="U26" s="11"/>
      <c r="V26" s="11"/>
      <c r="W26" s="11"/>
      <c r="X26" s="11"/>
    </row>
    <row r="27" spans="7:24" x14ac:dyDescent="0.25">
      <c r="G27" t="s">
        <v>14</v>
      </c>
      <c r="J27">
        <v>26</v>
      </c>
      <c r="N27">
        <v>9.8699999999999992</v>
      </c>
      <c r="O27">
        <f>N27*J27</f>
        <v>256.62</v>
      </c>
      <c r="P27" s="11"/>
      <c r="Q27" s="14"/>
      <c r="R27" s="14"/>
      <c r="T27" s="14"/>
      <c r="U27" s="14"/>
      <c r="V27" s="11"/>
      <c r="W27" s="11"/>
      <c r="X27" s="11"/>
    </row>
    <row r="28" spans="7:24" x14ac:dyDescent="0.25">
      <c r="G28" t="s">
        <v>15</v>
      </c>
      <c r="H28" s="18">
        <v>4850000</v>
      </c>
      <c r="J28">
        <v>9.5299999999999994</v>
      </c>
      <c r="N28">
        <v>10.55</v>
      </c>
      <c r="O28">
        <f t="shared" ref="O28:O36" si="21">N28*J28</f>
        <v>100.5415</v>
      </c>
      <c r="P28" s="11"/>
      <c r="Q28" s="11"/>
      <c r="R28" s="11"/>
      <c r="T28" s="11"/>
      <c r="U28" s="11"/>
      <c r="V28" s="11"/>
      <c r="W28" s="11"/>
      <c r="X28" s="11"/>
    </row>
    <row r="29" spans="7:24" x14ac:dyDescent="0.25">
      <c r="G29" t="s">
        <v>16</v>
      </c>
      <c r="H29" s="18">
        <v>291000</v>
      </c>
      <c r="J29">
        <v>4.1399999999999997</v>
      </c>
      <c r="N29">
        <v>4.51</v>
      </c>
      <c r="O29">
        <f t="shared" si="21"/>
        <v>18.671399999999998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17</v>
      </c>
      <c r="H30" s="18">
        <v>30000</v>
      </c>
      <c r="J30">
        <v>6</v>
      </c>
      <c r="N30">
        <v>4</v>
      </c>
      <c r="O30">
        <f t="shared" si="21"/>
        <v>24</v>
      </c>
      <c r="P30" s="11"/>
      <c r="Q30" s="11"/>
      <c r="R30" s="12"/>
      <c r="T30" s="12"/>
      <c r="U30" s="12"/>
      <c r="V30" s="11"/>
      <c r="W30" s="11"/>
      <c r="X30" s="11"/>
    </row>
    <row r="31" spans="7:24" x14ac:dyDescent="0.25">
      <c r="H31" s="18">
        <f>SUM(H28:H30)</f>
        <v>5171000</v>
      </c>
      <c r="J31">
        <v>4.5</v>
      </c>
      <c r="N31">
        <v>3</v>
      </c>
      <c r="O31">
        <f t="shared" si="21"/>
        <v>13.5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H32" s="19">
        <f>H31/H19</f>
        <v>37471.014492753624</v>
      </c>
      <c r="J32">
        <v>10</v>
      </c>
      <c r="N32">
        <v>10</v>
      </c>
      <c r="O32">
        <f t="shared" si="21"/>
        <v>100</v>
      </c>
      <c r="P32" s="11"/>
      <c r="Q32" s="11"/>
      <c r="R32" s="11"/>
      <c r="T32" s="11"/>
      <c r="U32" s="11"/>
      <c r="V32" s="11"/>
      <c r="W32" s="11"/>
      <c r="X32" s="11"/>
    </row>
    <row r="33" spans="10:24" x14ac:dyDescent="0.25">
      <c r="J33">
        <v>9.35</v>
      </c>
      <c r="N33">
        <v>7</v>
      </c>
      <c r="O33">
        <f t="shared" si="21"/>
        <v>65.45</v>
      </c>
      <c r="P33" s="11"/>
      <c r="Q33" s="11"/>
      <c r="R33" s="11"/>
      <c r="T33" s="11"/>
      <c r="U33" s="11"/>
      <c r="V33" s="11"/>
      <c r="W33" s="11"/>
      <c r="X33" s="11"/>
    </row>
    <row r="34" spans="10:24" x14ac:dyDescent="0.25">
      <c r="J34">
        <v>10.62</v>
      </c>
      <c r="N34">
        <v>3.75</v>
      </c>
      <c r="O34">
        <f t="shared" si="21"/>
        <v>39.824999999999996</v>
      </c>
      <c r="P34" s="11"/>
      <c r="Q34" s="11"/>
      <c r="R34" s="11"/>
      <c r="S34" s="6"/>
      <c r="T34" s="11"/>
      <c r="U34" s="11"/>
      <c r="V34" s="11"/>
      <c r="W34" s="11"/>
      <c r="X34" s="11"/>
    </row>
    <row r="35" spans="10:24" x14ac:dyDescent="0.25">
      <c r="J35">
        <v>7.74</v>
      </c>
      <c r="N35">
        <v>3.34</v>
      </c>
      <c r="O35">
        <f t="shared" si="21"/>
        <v>25.851600000000001</v>
      </c>
      <c r="P35" s="11"/>
      <c r="Q35" s="11"/>
      <c r="R35" s="11"/>
      <c r="S35" s="6"/>
      <c r="T35" s="11"/>
      <c r="U35" s="11"/>
      <c r="V35" s="11"/>
      <c r="W35" s="11"/>
      <c r="X35" s="11"/>
    </row>
    <row r="36" spans="10:24" x14ac:dyDescent="0.25">
      <c r="J36">
        <v>7</v>
      </c>
      <c r="N36">
        <v>4</v>
      </c>
      <c r="O36">
        <f t="shared" si="21"/>
        <v>28</v>
      </c>
      <c r="Q36" s="11"/>
      <c r="R36" s="11"/>
    </row>
    <row r="37" spans="10:24" x14ac:dyDescent="0.25">
      <c r="O37">
        <f>SUM(O27:O36)</f>
        <v>672.45950000000005</v>
      </c>
      <c r="Q37" s="11"/>
      <c r="R37" s="11"/>
      <c r="T37" s="6"/>
    </row>
    <row r="38" spans="10:24" x14ac:dyDescent="0.25">
      <c r="P38" s="11"/>
      <c r="Q38" s="11"/>
      <c r="R38" s="11"/>
      <c r="S38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2024-09-16T12:09:10Z</dcterms:modified>
</cp:coreProperties>
</file>