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oregaon (East)\Golden Industries India\"/>
    </mc:Choice>
  </mc:AlternateContent>
  <xr:revisionPtr revIDLastSave="0" documentId="13_ncr:1_{3A9C30DE-1DE1-4E0A-A405-85F9AD85D58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<sst xmlns="http://schemas.openxmlformats.org/spreadsheetml/2006/main" count="133" uniqueCount="91">
  <si>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</si>
  <si>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</si>
  <si>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</si>
  <si>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</si>
  <si>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</si>
  <si>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</si>
  <si>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</si>
  <si>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</si>
  <si>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</si>
  <si>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</si>
  <si>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</si>
  <si>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</si>
  <si>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</si>
  <si>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</si>
  <si>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</si>
  <si>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</si>
  <si>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</si>
  <si>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</si>
  <si>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</si>
  <si>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</si>
  <si>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</si>
  <si>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</si>
  <si>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</si>
  <si>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</si>
  <si>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</si>
  <si>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</si>
  <si>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</si>
  <si>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</si>
  <si>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</si>
  <si>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</si>
  <si>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</si>
  <si>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</si>
  <si>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</si>
  <si>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</si>
  <si>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</si>
  <si>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</si>
  <si>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</si>
  <si>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</si>
  <si>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</si>
  <si>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</si>
  <si>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</si>
  <si>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</si>
  <si>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</si>
  <si>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</si>
  <si>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</si>
  <si>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</si>
  <si>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</si>
  <si>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</si>
  <si>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</si>
  <si>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</si>
  <si>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</si>
  <si>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</si>
  <si>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</si>
  <si>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</si>
  <si>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</si>
  <si>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</si>
  <si>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</si>
  <si>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</si>
  <si>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</si>
  <si>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</si>
  <si>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</si>
  <si>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</si>
  <si>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</si>
  <si>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</si>
  <si>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</si>
  <si>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</si>
  <si>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</si>
  <si>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</si>
  <si>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</si>
  <si>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</si>
  <si>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</si>
  <si>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</si>
  <si>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</si>
  <si>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</si>
  <si>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</si>
  <si>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</si>
  <si>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</si>
  <si>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</si>
  <si>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</si>
  <si>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</si>
  <si>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</si>
  <si>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</si>
  <si>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</si>
  <si>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</si>
  <si>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</si>
  <si>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RENT - 38000</t>
  </si>
  <si>
    <t>RATE - 6000 ON BUA</t>
  </si>
  <si>
    <t>PLAN BUA</t>
  </si>
  <si>
    <t>IGR-19.05.23</t>
  </si>
  <si>
    <t>IGR-06.06.24</t>
  </si>
  <si>
    <t>IGR-30.01.24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</si>
</sst>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4" fillId="0" borderId="8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AC72E-8B39-47C3-9166-CA02F8AD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BFC9B-B8B2-42FC-9FDF-F36D91F9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C1CB01-41CB-4D0D-9FDC-0AABF909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DBEEA-AB3C-42D0-B5C6-72A0EE7E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F10EE-62E3-4A4C-8BF9-1C1D40838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4F6F7-49F0-4791-9A33-0FB29E8B0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224765.86999999997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254165.86999999997</v>
      </c>
      <c r="D9" s="58" t="s">
        <v>62</v>
      </c>
      <c r="E9" s="59">
        <f>C9/10.764</f>
        <v>23612.585470085469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30</v>
      </c>
      <c r="D13" s="65">
        <f>D12-C13</f>
        <v>70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4500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30</v>
      </c>
      <c r="D7" s="24">
        <v>2024</v>
      </c>
    </row>
    <row r="8" spans="1:5" x14ac:dyDescent="0.25">
      <c r="A8" s="15" t="s">
        <v>18</v>
      </c>
      <c r="B8" s="23"/>
      <c r="C8" s="24">
        <f>C9-C7</f>
        <v>30</v>
      </c>
      <c r="D8" s="24">
        <v>1994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45</v>
      </c>
      <c r="D10" s="24"/>
    </row>
    <row r="11" spans="1:5" x14ac:dyDescent="0.25">
      <c r="A11" s="15"/>
      <c r="B11" s="25"/>
      <c r="C11" s="26">
        <f>C10%</f>
        <v>0.45</v>
      </c>
      <c r="D11" s="26"/>
      <c r="E11" t="s">
        <v>84</v>
      </c>
    </row>
    <row r="12" spans="1:5" x14ac:dyDescent="0.25">
      <c r="A12" s="15" t="s">
        <v>21</v>
      </c>
      <c r="B12" s="18"/>
      <c r="C12" s="19">
        <f>C6*C11</f>
        <v>900</v>
      </c>
      <c r="D12" s="22"/>
    </row>
    <row r="13" spans="1:5" x14ac:dyDescent="0.25">
      <c r="A13" s="15" t="s">
        <v>22</v>
      </c>
      <c r="B13" s="18"/>
      <c r="C13" s="19">
        <f>C6-C12</f>
        <v>1100</v>
      </c>
      <c r="D13" s="22"/>
    </row>
    <row r="14" spans="1:5" x14ac:dyDescent="0.25">
      <c r="A14" s="15" t="s">
        <v>15</v>
      </c>
      <c r="B14" s="18"/>
      <c r="C14" s="19">
        <f>C5</f>
        <v>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5600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852</v>
      </c>
      <c r="D18" s="24"/>
    </row>
    <row r="19" spans="1:5" x14ac:dyDescent="0.25">
      <c r="A19" s="15" t="s">
        <v>74</v>
      </c>
      <c r="B19" s="6"/>
      <c r="C19" s="30">
        <f>C18*C16</f>
        <v>4771200</v>
      </c>
      <c r="D19" s="72"/>
      <c r="E19" s="65"/>
    </row>
    <row r="20" spans="1:5" x14ac:dyDescent="0.25">
      <c r="A20" s="15" t="s">
        <v>24</v>
      </c>
      <c r="C20" s="31">
        <f>C19*90%</f>
        <v>4294080</v>
      </c>
      <c r="D20" s="30"/>
      <c r="E20" s="65"/>
    </row>
    <row r="21" spans="1:5" x14ac:dyDescent="0.25">
      <c r="A21" s="15" t="s">
        <v>25</v>
      </c>
      <c r="C21" s="31">
        <f>C19*80%</f>
        <v>3816960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1704000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9940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2" sqref="P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682.00703999999996</v>
      </c>
      <c r="C2" s="4">
        <f t="shared" ref="C2:C16" si="1">B2*1.2</f>
        <v>818.40844799999991</v>
      </c>
      <c r="D2" s="4">
        <f t="shared" ref="D2:D16" si="2">C2*1.2</f>
        <v>982.09013759999982</v>
      </c>
      <c r="E2" s="5">
        <f t="shared" ref="E2:E16" si="3">R2</f>
        <v>4500000</v>
      </c>
      <c r="F2" s="4">
        <f t="shared" ref="F2:F15" si="4">ROUND((E2/B2),0)</f>
        <v>6598</v>
      </c>
      <c r="G2" s="75">
        <f t="shared" ref="G2:G15" si="5">ROUND((E2/C2),0)</f>
        <v>5498</v>
      </c>
      <c r="H2" s="75">
        <f t="shared" ref="H2:H15" si="6">ROUND((E2/D2),0)</f>
        <v>4582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>76.032*10.764</f>
        <v>818.40844799999991</v>
      </c>
      <c r="Q2" s="7">
        <f t="shared" ref="Q2:Q10" si="9">P2/1.2</f>
        <v>682.00703999999996</v>
      </c>
      <c r="R2" s="76">
        <v>4500000</v>
      </c>
      <c r="S2" s="76" t="s">
        <v>88</v>
      </c>
    </row>
    <row r="3" spans="1:19" x14ac:dyDescent="0.25">
      <c r="A3" s="4">
        <v>2</v>
      </c>
      <c r="B3" s="4">
        <f t="shared" si="0"/>
        <v>746.93190000000004</v>
      </c>
      <c r="C3" s="4">
        <f t="shared" si="1"/>
        <v>896.31828000000007</v>
      </c>
      <c r="D3" s="4">
        <f t="shared" si="2"/>
        <v>1075.581936</v>
      </c>
      <c r="E3" s="5">
        <f t="shared" si="3"/>
        <v>7000000</v>
      </c>
      <c r="F3" s="4">
        <f t="shared" si="4"/>
        <v>9372</v>
      </c>
      <c r="G3" s="4">
        <f t="shared" si="5"/>
        <v>7810</v>
      </c>
      <c r="H3" s="4">
        <f t="shared" si="6"/>
        <v>6508</v>
      </c>
      <c r="I3" s="4">
        <f t="shared" si="7"/>
        <v>0</v>
      </c>
      <c r="J3" s="4">
        <f t="shared" si="8"/>
        <v>0</v>
      </c>
      <c r="O3">
        <v>0</v>
      </c>
      <c r="P3">
        <f>83.27*10.764</f>
        <v>896.31827999999996</v>
      </c>
      <c r="Q3">
        <f t="shared" si="9"/>
        <v>746.93190000000004</v>
      </c>
      <c r="R3" s="2">
        <v>7000000</v>
      </c>
      <c r="S3" s="2" t="s">
        <v>89</v>
      </c>
    </row>
    <row r="4" spans="1:19" x14ac:dyDescent="0.25">
      <c r="A4" s="4">
        <v>3</v>
      </c>
      <c r="B4" s="4">
        <f t="shared" si="0"/>
        <v>685</v>
      </c>
      <c r="C4" s="4">
        <f t="shared" si="1"/>
        <v>822</v>
      </c>
      <c r="D4" s="4">
        <f t="shared" si="2"/>
        <v>986.4</v>
      </c>
      <c r="E4" s="5">
        <f t="shared" si="3"/>
        <v>5400000</v>
      </c>
      <c r="F4" s="4">
        <f t="shared" si="4"/>
        <v>7883</v>
      </c>
      <c r="G4" s="75">
        <f t="shared" si="5"/>
        <v>6569</v>
      </c>
      <c r="H4" s="75">
        <f t="shared" si="6"/>
        <v>5474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v>822</v>
      </c>
      <c r="Q4" s="7">
        <f t="shared" si="9"/>
        <v>685</v>
      </c>
      <c r="R4" s="76">
        <v>5400000</v>
      </c>
      <c r="S4" s="76" t="s">
        <v>90</v>
      </c>
    </row>
    <row r="5" spans="1:19" x14ac:dyDescent="0.25">
      <c r="A5" s="4">
        <v>4</v>
      </c>
      <c r="B5" s="4">
        <f t="shared" si="0"/>
        <v>495.83333333333337</v>
      </c>
      <c r="C5" s="4">
        <f t="shared" si="1"/>
        <v>595</v>
      </c>
      <c r="D5" s="4">
        <f t="shared" si="2"/>
        <v>714</v>
      </c>
      <c r="E5" s="5">
        <f t="shared" si="3"/>
        <v>4000000</v>
      </c>
      <c r="F5" s="4">
        <f t="shared" si="4"/>
        <v>8067</v>
      </c>
      <c r="G5" s="75">
        <f t="shared" si="5"/>
        <v>6723</v>
      </c>
      <c r="H5" s="75">
        <f t="shared" si="6"/>
        <v>5602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v>595</v>
      </c>
      <c r="Q5" s="7">
        <f t="shared" si="9"/>
        <v>495.83333333333337</v>
      </c>
      <c r="R5" s="76">
        <v>4000000</v>
      </c>
      <c r="S5" s="2"/>
    </row>
    <row r="6" spans="1:19" x14ac:dyDescent="0.25">
      <c r="A6" s="4">
        <v>5</v>
      </c>
      <c r="B6" s="4">
        <f t="shared" si="0"/>
        <v>1000</v>
      </c>
      <c r="C6" s="4">
        <f t="shared" si="1"/>
        <v>1200</v>
      </c>
      <c r="D6" s="4">
        <f t="shared" si="2"/>
        <v>1440</v>
      </c>
      <c r="E6" s="5">
        <f t="shared" si="3"/>
        <v>7500000</v>
      </c>
      <c r="F6" s="4">
        <f t="shared" si="4"/>
        <v>7500</v>
      </c>
      <c r="G6" s="75">
        <f t="shared" si="5"/>
        <v>6250</v>
      </c>
      <c r="H6" s="75">
        <f t="shared" si="6"/>
        <v>5208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v>1200</v>
      </c>
      <c r="Q6" s="7">
        <f t="shared" si="9"/>
        <v>1000</v>
      </c>
      <c r="R6" s="76">
        <v>7500000</v>
      </c>
      <c r="S6" s="2"/>
    </row>
    <row r="7" spans="1:19" x14ac:dyDescent="0.25">
      <c r="A7" s="4">
        <v>6</v>
      </c>
      <c r="B7" s="4">
        <f t="shared" si="0"/>
        <v>2500</v>
      </c>
      <c r="C7" s="4">
        <f t="shared" si="1"/>
        <v>3000</v>
      </c>
      <c r="D7" s="4">
        <f t="shared" si="2"/>
        <v>3600</v>
      </c>
      <c r="E7" s="5">
        <f t="shared" si="3"/>
        <v>21000000</v>
      </c>
      <c r="F7" s="4">
        <f t="shared" si="4"/>
        <v>8400</v>
      </c>
      <c r="G7" s="4">
        <f t="shared" si="5"/>
        <v>7000</v>
      </c>
      <c r="H7" s="4">
        <f t="shared" si="6"/>
        <v>5833</v>
      </c>
      <c r="I7" s="4">
        <f t="shared" si="7"/>
        <v>0</v>
      </c>
      <c r="J7" s="4">
        <f t="shared" si="8"/>
        <v>0</v>
      </c>
      <c r="O7">
        <v>0</v>
      </c>
      <c r="P7">
        <v>3000</v>
      </c>
      <c r="Q7">
        <f t="shared" si="9"/>
        <v>2500</v>
      </c>
      <c r="R7" s="2">
        <v>21000000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 t="s">
        <v>86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73" t="s">
        <v>87</v>
      </c>
      <c r="G27" s="73">
        <v>800</v>
      </c>
    </row>
    <row r="28" spans="1:19" s="10" customFormat="1" x14ac:dyDescent="0.25">
      <c r="C28" s="67" t="s">
        <v>75</v>
      </c>
      <c r="D28" s="67"/>
      <c r="F28" s="73" t="s">
        <v>71</v>
      </c>
      <c r="G28" s="73">
        <v>1147</v>
      </c>
    </row>
    <row r="29" spans="1:19" s="10" customFormat="1" x14ac:dyDescent="0.25">
      <c r="C29" s="67" t="s">
        <v>1</v>
      </c>
      <c r="D29" s="67"/>
      <c r="F29" s="73" t="s">
        <v>72</v>
      </c>
      <c r="G29" s="73">
        <v>852</v>
      </c>
      <c r="H29" s="10">
        <f>G29/G28</f>
        <v>0.74280732345248479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2024-09-23T06:03:02Z</dcterms:modified>
</cp:coreProperties>
</file>