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all and Medium Enterprises Centre\Ranganathan T. Krishnan\"/>
    </mc:Choice>
  </mc:AlternateContent>
  <xr:revisionPtr revIDLastSave="0" documentId="13_ncr:1_{CC911CCE-0678-456F-9576-A760DFFB6B9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0" i="4" l="1"/>
  <c r="H28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<sst xmlns="http://schemas.openxmlformats.org/spreadsheetml/2006/main" count="150" uniqueCount="27">
  <si>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</si>
  <si>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</si>
  <si>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</si>
  <si>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</si>
  <si>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</si>
  <si>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</si>
  <si>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</si>
  <si>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</si>
  <si>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</si>
  <si>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</si>
  <si>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</si>
  <si>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</si>
  <si>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</si>
  <si>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Office No. 208, 2nd Floor, Swatik Plaza Premises Co.-Op. Hsg. Ltd., Voltas Gate, Subhash Nagar, New/Current Survey No. 58 (Part) &amp; 511 (Part), Pokhran Road No. 2, Village - Panchpakhadi, </t>
  </si>
  <si>
    <t>Previous repot  - Abhijit Ghule - 2021</t>
  </si>
  <si>
    <t>ca</t>
  </si>
  <si>
    <t>rate</t>
  </si>
  <si>
    <t>fmv</t>
  </si>
  <si>
    <t>agreemetn  - 2015</t>
  </si>
  <si>
    <t>av</t>
  </si>
  <si>
    <t>sd</t>
  </si>
  <si>
    <t>rd</t>
  </si>
  <si>
    <t>oc -2002</t>
  </si>
  <si>
    <t>ls - 67 lakhs</t>
  </si>
  <si>
    <t>28.02.24</t>
  </si>
  <si>
    <t>04.01.24</t>
  </si>
  <si>
    <t>01.03.24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</si>
</sst>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22</xdr:row>
      <xdr:rowOff>0</xdr:rowOff>
    </xdr:from>
    <xdr:to>
      <xdr:col>24</xdr:col>
      <xdr:colOff>353382</xdr:colOff>
      <xdr:row>47</xdr:row>
      <xdr:rowOff>114981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1FF83A-5F22-4029-BEEC-2438CFE1E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0" y="4762500"/>
          <a:ext cx="6858957" cy="4877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47</xdr:row>
      <xdr:rowOff>86923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C244AD-DF33-4DE6-B621-618155863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8583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334613</xdr:colOff>
      <xdr:row>51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31AD06-71A8-4E31-83FE-8703E80C5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69013" cy="8754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BC2FDA-593A-4481-8F1D-EAC4CF921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3793A6-BA04-46BE-ACEB-40BB79268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D98251-004B-4932-8C8B-78EFCB92D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B5101C-FD25-40DE-AE96-B2C9D0C12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444F0-7E0D-4184-A85E-862594622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C27" sqref="C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260</v>
      </c>
      <c r="C2" s="4">
        <f>B2*1.2</f>
        <v>312</v>
      </c>
      <c r="D2" s="4">
        <f t="shared" ref="D2:D13" si="2">C2*1.2</f>
        <v>374.4</v>
      </c>
      <c r="E2" s="5">
        <f t="shared" ref="E2:E13" si="3">R2</f>
        <v>8200000</v>
      </c>
      <c r="F2" s="15">
        <f t="shared" ref="F2:F13" si="4">ROUND((E2/B2),0)</f>
        <v>31538</v>
      </c>
      <c r="G2" s="10">
        <f t="shared" ref="G2:G13" si="5">ROUND((E2/C2),0)</f>
        <v>26282</v>
      </c>
      <c r="H2" s="10">
        <f t="shared" ref="H2:H13" si="6">ROUND((E2/D2),0)</f>
        <v>21902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260</v>
      </c>
      <c r="R2" s="2">
        <v>8200000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175</v>
      </c>
      <c r="C3" s="4">
        <f t="shared" ref="C3:C15" si="9">B3*1.2</f>
        <v>210</v>
      </c>
      <c r="D3" s="4">
        <f t="shared" si="2"/>
        <v>252</v>
      </c>
      <c r="E3" s="16">
        <f t="shared" si="3"/>
        <v>3800000</v>
      </c>
      <c r="F3" s="10">
        <f t="shared" si="4"/>
        <v>21714</v>
      </c>
      <c r="G3" s="10">
        <f t="shared" si="5"/>
        <v>18095</v>
      </c>
      <c r="H3" s="10">
        <f t="shared" si="6"/>
        <v>15079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175</v>
      </c>
      <c r="R3" s="2">
        <v>3800000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293</v>
      </c>
      <c r="C4" s="4">
        <f t="shared" si="9"/>
        <v>351.59999999999997</v>
      </c>
      <c r="D4" s="4">
        <f t="shared" si="2"/>
        <v>421.91999999999996</v>
      </c>
      <c r="E4" s="16">
        <f t="shared" si="3"/>
        <v>7600000</v>
      </c>
      <c r="F4" s="10">
        <f t="shared" si="4"/>
        <v>25939</v>
      </c>
      <c r="G4" s="10">
        <f t="shared" si="5"/>
        <v>21615</v>
      </c>
      <c r="H4" s="10">
        <f t="shared" si="6"/>
        <v>18013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293</v>
      </c>
      <c r="R4" s="2">
        <v>7600000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435</v>
      </c>
      <c r="C5" s="4">
        <f t="shared" si="9"/>
        <v>522</v>
      </c>
      <c r="D5" s="4">
        <f t="shared" si="2"/>
        <v>626.4</v>
      </c>
      <c r="E5" s="16">
        <f t="shared" si="3"/>
        <v>13000000</v>
      </c>
      <c r="F5" s="15">
        <f t="shared" si="4"/>
        <v>29885</v>
      </c>
      <c r="G5" s="10">
        <f t="shared" si="5"/>
        <v>24904</v>
      </c>
      <c r="H5" s="10">
        <f t="shared" si="6"/>
        <v>20754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435</v>
      </c>
      <c r="R5" s="2">
        <v>13000000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260</v>
      </c>
      <c r="C6" s="4">
        <f t="shared" si="9"/>
        <v>312</v>
      </c>
      <c r="D6" s="4">
        <f t="shared" si="2"/>
        <v>374.4</v>
      </c>
      <c r="E6" s="16">
        <f t="shared" si="3"/>
        <v>7000000</v>
      </c>
      <c r="F6" s="15">
        <f t="shared" si="4"/>
        <v>26923</v>
      </c>
      <c r="G6" s="10">
        <f t="shared" si="5"/>
        <v>22436</v>
      </c>
      <c r="H6" s="10">
        <f t="shared" si="6"/>
        <v>18697</v>
      </c>
      <c r="I6" s="4" t="e">
        <f>#REF!</f>
        <v>#REF!</v>
      </c>
      <c r="J6" s="4" t="str">
        <f t="shared" si="7"/>
        <v>28.02.24</v>
      </c>
      <c r="O6">
        <v>0</v>
      </c>
      <c r="P6">
        <f t="shared" si="8"/>
        <v>0</v>
      </c>
      <c r="Q6">
        <v>260</v>
      </c>
      <c r="R6" s="2">
        <v>7000000</v>
      </c>
      <c r="S6" s="8" t="s">
        <v>24</v>
      </c>
      <c r="T6" s="8"/>
    </row>
    <row r="7" spans="1:20" x14ac:dyDescent="0.25">
      <c r="A7" s="4">
        <f t="shared" si="0"/>
        <v>0</v>
      </c>
      <c r="B7" s="4">
        <f t="shared" si="1"/>
        <v>225</v>
      </c>
      <c r="C7" s="4">
        <f t="shared" si="9"/>
        <v>270</v>
      </c>
      <c r="D7" s="4">
        <f t="shared" si="2"/>
        <v>324</v>
      </c>
      <c r="E7" s="16">
        <f t="shared" si="3"/>
        <v>4500000</v>
      </c>
      <c r="F7" s="10">
        <f t="shared" si="4"/>
        <v>20000</v>
      </c>
      <c r="G7" s="10">
        <f t="shared" si="5"/>
        <v>16667</v>
      </c>
      <c r="H7" s="10">
        <f t="shared" si="6"/>
        <v>13889</v>
      </c>
      <c r="I7" s="4" t="e">
        <f>#REF!</f>
        <v>#REF!</v>
      </c>
      <c r="J7" s="4" t="str">
        <f t="shared" si="7"/>
        <v>04.01.24</v>
      </c>
      <c r="O7">
        <v>0</v>
      </c>
      <c r="P7">
        <f t="shared" si="8"/>
        <v>0</v>
      </c>
      <c r="Q7">
        <v>225</v>
      </c>
      <c r="R7" s="2">
        <v>4500000</v>
      </c>
      <c r="S7" s="8" t="s">
        <v>25</v>
      </c>
      <c r="T7" s="8"/>
    </row>
    <row r="8" spans="1:20" x14ac:dyDescent="0.25">
      <c r="A8" s="4">
        <f t="shared" si="0"/>
        <v>0</v>
      </c>
      <c r="B8" s="4">
        <f t="shared" si="1"/>
        <v>260</v>
      </c>
      <c r="C8" s="4">
        <f t="shared" si="9"/>
        <v>312</v>
      </c>
      <c r="D8" s="4">
        <f t="shared" si="2"/>
        <v>374.4</v>
      </c>
      <c r="E8" s="16">
        <f t="shared" si="3"/>
        <v>7500000</v>
      </c>
      <c r="F8" s="15">
        <f t="shared" si="4"/>
        <v>28846</v>
      </c>
      <c r="G8" s="10">
        <f t="shared" si="5"/>
        <v>24038</v>
      </c>
      <c r="H8" s="10">
        <f t="shared" si="6"/>
        <v>20032</v>
      </c>
      <c r="I8" s="4" t="e">
        <f>#REF!</f>
        <v>#REF!</v>
      </c>
      <c r="J8" s="4" t="str">
        <f t="shared" si="7"/>
        <v>01.03.24</v>
      </c>
      <c r="O8">
        <v>0</v>
      </c>
      <c r="P8">
        <f t="shared" si="8"/>
        <v>0</v>
      </c>
      <c r="Q8">
        <v>260</v>
      </c>
      <c r="R8" s="2">
        <v>7500000</v>
      </c>
      <c r="S8" s="8" t="s">
        <v>26</v>
      </c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2:Q12" si="10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15</v>
      </c>
      <c r="H18">
        <v>260</v>
      </c>
    </row>
    <row r="19" spans="7:24" x14ac:dyDescent="0.25">
      <c r="G19" t="s">
        <v>16</v>
      </c>
      <c r="H19">
        <v>27000</v>
      </c>
    </row>
    <row r="20" spans="7:24" x14ac:dyDescent="0.25">
      <c r="G20" t="s">
        <v>17</v>
      </c>
      <c r="H20">
        <f>H19*H18</f>
        <v>7020000</v>
      </c>
      <c r="O20" t="s">
        <v>14</v>
      </c>
    </row>
    <row r="22" spans="7:24" x14ac:dyDescent="0.25">
      <c r="G22" s="6"/>
      <c r="H22" s="6"/>
    </row>
    <row r="24" spans="7:24" x14ac:dyDescent="0.25">
      <c r="G24" t="s">
        <v>18</v>
      </c>
      <c r="I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19</v>
      </c>
      <c r="H25">
        <v>1325000</v>
      </c>
      <c r="I25" t="s">
        <v>22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20</v>
      </c>
      <c r="H26">
        <v>79500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21</v>
      </c>
      <c r="H27">
        <v>13250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>
        <f>SUM(H25:H27)</f>
        <v>1417750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2024-09-13T04:39:21Z</dcterms:modified>
</cp:coreProperties>
</file>