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65" tabRatio="932" activeTab="8"/>
  </bookViews>
  <sheets>
    <sheet name="Depreciation" sheetId="25" r:id="rId1"/>
    <sheet name="Sale plan" sheetId="24" r:id="rId2"/>
    <sheet name="Calculation" sheetId="23" r:id="rId3"/>
    <sheet name=" Measurment" sheetId="38" r:id="rId4"/>
    <sheet name="20-20" sheetId="4" r:id="rId5"/>
    <sheet name="Sheet1" sheetId="13" r:id="rId6"/>
    <sheet name="Sheet2" sheetId="30" r:id="rId7"/>
    <sheet name="Sheet3" sheetId="39" r:id="rId8"/>
    <sheet name="Sheet4" sheetId="40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" i="4"/>
  <c r="Q8"/>
  <c r="B8" s="1"/>
  <c r="C8" s="1"/>
  <c r="P8"/>
  <c r="J8"/>
  <c r="I8"/>
  <c r="E8"/>
  <c r="F8" s="1"/>
  <c r="A8"/>
  <c r="Q7"/>
  <c r="B7" s="1"/>
  <c r="C7" s="1"/>
  <c r="P7"/>
  <c r="J7"/>
  <c r="I7"/>
  <c r="E7"/>
  <c r="F7" s="1"/>
  <c r="A7"/>
  <c r="Q6"/>
  <c r="B6" s="1"/>
  <c r="C6" s="1"/>
  <c r="P6"/>
  <c r="J6"/>
  <c r="I6"/>
  <c r="E6"/>
  <c r="F6" s="1"/>
  <c r="A6"/>
  <c r="Q5"/>
  <c r="B5" s="1"/>
  <c r="C5" s="1"/>
  <c r="P5"/>
  <c r="J5"/>
  <c r="I5"/>
  <c r="E5"/>
  <c r="F5" s="1"/>
  <c r="A5"/>
  <c r="B4"/>
  <c r="C4" s="1"/>
  <c r="P4"/>
  <c r="J4"/>
  <c r="I4"/>
  <c r="E4"/>
  <c r="A4"/>
  <c r="D17" i="25"/>
  <c r="K30" i="38"/>
  <c r="K29"/>
  <c r="K26"/>
  <c r="K28"/>
  <c r="K21"/>
  <c r="K27"/>
  <c r="K25"/>
  <c r="G4" i="4" l="1"/>
  <c r="D4"/>
  <c r="H4" s="1"/>
  <c r="G6"/>
  <c r="D6"/>
  <c r="H6" s="1"/>
  <c r="G8"/>
  <c r="D8"/>
  <c r="H8" s="1"/>
  <c r="G5"/>
  <c r="D5"/>
  <c r="H5" s="1"/>
  <c r="G7"/>
  <c r="D7"/>
  <c r="H7" s="1"/>
  <c r="Q13"/>
  <c r="B13" s="1"/>
  <c r="C13" s="1"/>
  <c r="D13" s="1"/>
  <c r="P13"/>
  <c r="J13"/>
  <c r="I13"/>
  <c r="E13"/>
  <c r="F13" s="1"/>
  <c r="A13"/>
  <c r="Q12"/>
  <c r="B12" s="1"/>
  <c r="C12" s="1"/>
  <c r="D12" s="1"/>
  <c r="P12"/>
  <c r="J12"/>
  <c r="I12"/>
  <c r="E12"/>
  <c r="F12" s="1"/>
  <c r="A12"/>
  <c r="Q11"/>
  <c r="B11" s="1"/>
  <c r="C11" s="1"/>
  <c r="D11" s="1"/>
  <c r="P11"/>
  <c r="J11"/>
  <c r="I11"/>
  <c r="E11"/>
  <c r="F11" s="1"/>
  <c r="A11"/>
  <c r="Q10"/>
  <c r="B10" s="1"/>
  <c r="C10" s="1"/>
  <c r="D10" s="1"/>
  <c r="P10"/>
  <c r="J10"/>
  <c r="I10"/>
  <c r="E10"/>
  <c r="F10" s="1"/>
  <c r="A10"/>
  <c r="Q9"/>
  <c r="B9" s="1"/>
  <c r="C9" s="1"/>
  <c r="D9" s="1"/>
  <c r="P9"/>
  <c r="J9"/>
  <c r="I9"/>
  <c r="E9"/>
  <c r="F9" s="1"/>
  <c r="A9"/>
  <c r="H9" l="1"/>
  <c r="H10"/>
  <c r="H11"/>
  <c r="H12"/>
  <c r="H13"/>
  <c r="G9"/>
  <c r="G10"/>
  <c r="G11"/>
  <c r="G12"/>
  <c r="G13"/>
  <c r="K20" i="38"/>
  <c r="K22"/>
  <c r="K23"/>
  <c r="K24"/>
  <c r="K19"/>
  <c r="K13"/>
  <c r="K11"/>
  <c r="K12"/>
  <c r="K6"/>
  <c r="K7"/>
  <c r="K8"/>
  <c r="K9"/>
  <c r="K10"/>
  <c r="K5"/>
  <c r="P18" i="4"/>
  <c r="Q18" s="1"/>
  <c r="Q17"/>
  <c r="P17"/>
  <c r="P16"/>
  <c r="Q16" s="1"/>
  <c r="Q15"/>
  <c r="P15"/>
  <c r="P14"/>
  <c r="Q14" s="1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B15" i="4"/>
  <c r="C15" s="1"/>
  <c r="D15" s="1"/>
  <c r="J15"/>
  <c r="I15"/>
  <c r="E15"/>
  <c r="A15"/>
  <c r="B14"/>
  <c r="C14" s="1"/>
  <c r="D14" s="1"/>
  <c r="J14"/>
  <c r="I14"/>
  <c r="E14"/>
  <c r="A14"/>
  <c r="H32" l="1"/>
  <c r="I31"/>
  <c r="I2" i="24"/>
  <c r="G34" i="4"/>
  <c r="H15"/>
  <c r="H14"/>
  <c r="F14"/>
  <c r="F15"/>
  <c r="G14"/>
  <c r="G15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s="1"/>
  <c r="B20" s="1"/>
  <c r="C25" l="1"/>
  <c r="C21"/>
  <c r="J19" i="4" l="1"/>
  <c r="I19"/>
  <c r="E19"/>
  <c r="A19"/>
  <c r="J18"/>
  <c r="I18"/>
  <c r="E18"/>
  <c r="A18"/>
  <c r="J17"/>
  <c r="I17"/>
  <c r="E17"/>
  <c r="A17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 l="1"/>
  <c r="H16" s="1"/>
</calcChain>
</file>

<file path=xl/sharedStrings.xml><?xml version="1.0" encoding="utf-8"?>
<sst xmlns="http://schemas.openxmlformats.org/spreadsheetml/2006/main" count="144" uniqueCount="108">
  <si>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</si>
  <si>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</si>
  <si>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</si>
  <si>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</si>
  <si>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</si>
  <si>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</si>
  <si>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</si>
  <si>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</si>
  <si>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</si>
  <si>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</si>
  <si>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</si>
  <si>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</si>
  <si>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</si>
  <si>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</si>
  <si>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</si>
  <si>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</si>
  <si>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</si>
  <si>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</si>
  <si>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</si>
  <si>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</si>
  <si>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</si>
  <si>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</si>
  <si>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</si>
  <si>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</si>
  <si>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</si>
  <si>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</si>
  <si>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</si>
  <si>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</si>
  <si>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</si>
  <si>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</si>
  <si>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</si>
  <si>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</si>
  <si>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</si>
  <si>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</si>
  <si>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</si>
  <si>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</si>
  <si>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</si>
  <si>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</si>
  <si>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</si>
  <si>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</si>
  <si>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</si>
  <si>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</si>
  <si>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</si>
  <si>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</si>
  <si>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</si>
  <si>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</si>
  <si>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</si>
  <si>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</si>
  <si>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</si>
  <si>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</si>
  <si>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</si>
  <si>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</si>
  <si>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</si>
  <si>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</si>
  <si>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</si>
  <si>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</si>
  <si>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</si>
  <si>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</si>
  <si>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</si>
  <si>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</si>
  <si>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</si>
  <si>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</si>
  <si>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</si>
  <si>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</si>
  <si>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</si>
  <si>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</si>
  <si>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</si>
  <si>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</si>
  <si>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</si>
  <si>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</si>
  <si>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</si>
  <si>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</si>
  <si>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</si>
  <si>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</si>
  <si>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</si>
  <si>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</si>
  <si>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</si>
  <si>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</si>
  <si>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</si>
  <si>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</si>
  <si>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</si>
  <si>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</si>
  <si>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</si>
  <si>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</si>
  <si>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</si>
  <si>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</si>
  <si>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</si>
  <si>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</si>
  <si>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</si>
  <si>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</si>
  <si>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</si>
  <si>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</si>
  <si>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</si>
  <si>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</si>
  <si>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</si>
  <si>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</si>
  <si>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</si>
  <si>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</si>
  <si>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balcony</t>
  </si>
  <si>
    <t>As per site</t>
  </si>
  <si>
    <t>As per Approved plan</t>
  </si>
  <si>
    <t>Second Floor</t>
  </si>
  <si>
    <t>Hall</t>
  </si>
  <si>
    <t>Kitchen</t>
  </si>
  <si>
    <t>Bed</t>
  </si>
  <si>
    <t>Toilet</t>
  </si>
  <si>
    <t>Pa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</si>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</sst>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0" fillId="0" borderId="0" xfId="0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371475</xdr:colOff>
      <xdr:row>0</xdr:row>
      <xdr:rowOff>180975</xdr:rowOff>
    </xdr:from>
    <xdr:to>
      <xdr:col>8</xdr:col>
      <xdr:colOff>438150</xdr:colOff>
      <xdr:row>30</xdr:row>
      <xdr:rowOff>123825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71475" y="180975"/>
          <a:ext cx="4943475" cy="56578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171450</xdr:rowOff>
    </xdr:from>
    <xdr:to>
      <xdr:col>10</xdr:col>
      <xdr:colOff>295275</xdr:colOff>
      <xdr:row>30</xdr:row>
      <xdr:rowOff>123825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9125" y="171450"/>
          <a:ext cx="5772150" cy="5667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0</xdr:row>
      <xdr:rowOff>180975</xdr:rowOff>
    </xdr:from>
    <xdr:to>
      <xdr:col>8</xdr:col>
      <xdr:colOff>533400</xdr:colOff>
      <xdr:row>31</xdr:row>
      <xdr:rowOff>85725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6275" y="180975"/>
          <a:ext cx="4733925" cy="58102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466725</xdr:colOff>
      <xdr:row>1</xdr:row>
      <xdr:rowOff>76200</xdr:rowOff>
    </xdr:from>
    <xdr:to>
      <xdr:col>10</xdr:col>
      <xdr:colOff>114300</xdr:colOff>
      <xdr:row>27</xdr:row>
      <xdr:rowOff>123825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66725" y="266700"/>
          <a:ext cx="5743575" cy="50006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52085</v>
      </c>
      <c r="F2" s="71"/>
      <c r="G2" s="116" t="s">
        <v>77</v>
      </c>
      <c r="H2" s="117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50050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50050</v>
      </c>
      <c r="D5" s="56" t="s">
        <v>61</v>
      </c>
      <c r="E5" s="57">
        <f>ROUND(C5/10.764,0)</f>
        <v>4650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32000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18050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18050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50050</v>
      </c>
      <c r="D10" s="56" t="s">
        <v>61</v>
      </c>
      <c r="E10" s="57">
        <f>ROUND(C10/10.764,0)</f>
        <v>4650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60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925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E10*C16</f>
        <v>4301250</v>
      </c>
      <c r="D17" s="71">
        <f>C16*2000</f>
        <v>1850000</v>
      </c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8"/>
      <c r="L1" s="118"/>
      <c r="M1" s="118"/>
      <c r="N1" s="118"/>
      <c r="O1" s="118"/>
      <c r="P1" s="118"/>
      <c r="Q1" s="118"/>
      <c r="R1" s="118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D16" sqref="D16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7400</v>
      </c>
      <c r="D3" s="20" t="s">
        <v>107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5400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5400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7400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95</v>
      </c>
      <c r="B18" s="7"/>
      <c r="C18" s="72">
        <v>841</v>
      </c>
      <c r="D18" s="72"/>
      <c r="E18" s="73"/>
      <c r="F18" s="74"/>
      <c r="G18" s="74"/>
    </row>
    <row r="19" spans="1:7">
      <c r="A19" s="15"/>
      <c r="B19" s="6"/>
      <c r="C19" s="29">
        <f>C18*C16</f>
        <v>6223400</v>
      </c>
      <c r="D19" s="74" t="s">
        <v>68</v>
      </c>
      <c r="E19" s="29"/>
      <c r="F19" s="74"/>
      <c r="G19" s="74"/>
    </row>
    <row r="20" spans="1:7">
      <c r="A20" s="15"/>
      <c r="B20" s="53">
        <f>C20*80%</f>
        <v>4729784</v>
      </c>
      <c r="C20" s="30">
        <f>C19*95%</f>
        <v>5912230</v>
      </c>
      <c r="D20" s="74" t="s">
        <v>24</v>
      </c>
      <c r="E20" s="30"/>
      <c r="F20" s="74"/>
      <c r="G20" s="74"/>
    </row>
    <row r="21" spans="1:7">
      <c r="A21" s="15"/>
      <c r="C21" s="30">
        <f>C19*80%</f>
        <v>4978720</v>
      </c>
      <c r="D21" s="74" t="s">
        <v>25</v>
      </c>
      <c r="E21" s="30"/>
      <c r="F21" s="74"/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1682000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12965.416666666666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O30"/>
  <sheetViews>
    <sheetView topLeftCell="A16" workbookViewId="0">
      <selection activeCell="D41" sqref="D41"/>
    </sheetView>
  </sheetViews>
  <sheetFormatPr defaultRowHeight="15"/>
  <sheetData>
    <row r="2" spans="1:15">
      <c r="B2" s="115"/>
      <c r="J2" s="115" t="s">
        <v>99</v>
      </c>
    </row>
    <row r="4" spans="1:15">
      <c r="B4" s="71"/>
      <c r="J4" s="71"/>
    </row>
    <row r="5" spans="1:15">
      <c r="B5" s="71"/>
      <c r="E5" s="71"/>
      <c r="I5">
        <v>10.1</v>
      </c>
      <c r="J5" s="71">
        <v>15.1</v>
      </c>
      <c r="K5">
        <f>I5*J5</f>
        <v>152.51</v>
      </c>
      <c r="M5" s="71"/>
    </row>
    <row r="6" spans="1:15">
      <c r="B6" s="71"/>
      <c r="C6" s="71"/>
      <c r="E6" s="71"/>
      <c r="I6">
        <v>13.3</v>
      </c>
      <c r="J6" s="71">
        <v>9.1</v>
      </c>
      <c r="K6" s="71">
        <f t="shared" ref="K6:K10" si="0">I6*J6</f>
        <v>121.03</v>
      </c>
      <c r="M6" s="71"/>
    </row>
    <row r="7" spans="1:15">
      <c r="B7" s="71"/>
      <c r="C7" s="71"/>
      <c r="E7" s="71"/>
      <c r="I7">
        <v>8</v>
      </c>
      <c r="J7" s="71">
        <v>16.2</v>
      </c>
      <c r="K7" s="71">
        <f t="shared" si="0"/>
        <v>129.6</v>
      </c>
      <c r="M7" s="71"/>
    </row>
    <row r="8" spans="1:15">
      <c r="B8" s="71"/>
      <c r="C8" s="71"/>
      <c r="E8" s="71"/>
      <c r="I8">
        <v>4.2</v>
      </c>
      <c r="J8" s="71">
        <v>5.2</v>
      </c>
      <c r="K8" s="71">
        <f t="shared" si="0"/>
        <v>21.840000000000003</v>
      </c>
      <c r="M8" s="71"/>
    </row>
    <row r="9" spans="1:15">
      <c r="B9" s="71"/>
      <c r="C9" s="71"/>
      <c r="E9" s="71"/>
      <c r="I9">
        <v>3.2</v>
      </c>
      <c r="J9">
        <v>3.2</v>
      </c>
      <c r="K9" s="71">
        <f t="shared" si="0"/>
        <v>10.240000000000002</v>
      </c>
      <c r="M9" s="71"/>
      <c r="N9" s="115"/>
    </row>
    <row r="10" spans="1:15">
      <c r="C10" s="71"/>
      <c r="E10" s="115"/>
      <c r="I10">
        <v>3.2</v>
      </c>
      <c r="J10">
        <v>4.2</v>
      </c>
      <c r="K10" s="71">
        <f t="shared" si="0"/>
        <v>13.440000000000001</v>
      </c>
      <c r="M10" s="71"/>
    </row>
    <row r="11" spans="1:15">
      <c r="A11" s="71" t="s">
        <v>98</v>
      </c>
      <c r="C11" s="71"/>
      <c r="K11">
        <f>SUM(K5:K10)</f>
        <v>448.66</v>
      </c>
      <c r="M11" s="71"/>
    </row>
    <row r="12" spans="1:15">
      <c r="C12" s="71"/>
      <c r="G12" s="115"/>
      <c r="H12" s="71" t="s">
        <v>69</v>
      </c>
      <c r="I12">
        <v>3.1</v>
      </c>
      <c r="J12" s="71">
        <v>10.1</v>
      </c>
      <c r="K12" s="71">
        <f>I12*J12</f>
        <v>31.31</v>
      </c>
      <c r="M12" s="71"/>
      <c r="O12" s="115"/>
    </row>
    <row r="13" spans="1:15">
      <c r="B13" s="71"/>
      <c r="C13" s="71"/>
      <c r="K13" s="71">
        <f>SUM(K11:K12)</f>
        <v>479.97</v>
      </c>
      <c r="M13" s="71"/>
    </row>
    <row r="14" spans="1:15">
      <c r="B14" s="71"/>
      <c r="E14" s="71"/>
      <c r="J14" s="71"/>
      <c r="M14" s="71"/>
    </row>
    <row r="15" spans="1:15">
      <c r="B15" s="71"/>
      <c r="E15" s="71"/>
      <c r="N15" s="115"/>
    </row>
    <row r="16" spans="1:15">
      <c r="E16" s="115"/>
    </row>
    <row r="17" spans="5:11">
      <c r="J17" s="71" t="s">
        <v>100</v>
      </c>
    </row>
    <row r="19" spans="5:11">
      <c r="H19" s="71" t="s">
        <v>102</v>
      </c>
      <c r="I19" s="71">
        <v>16.399999999999999</v>
      </c>
      <c r="J19" s="71">
        <v>9.8000000000000007</v>
      </c>
      <c r="K19" s="71">
        <f>I19*J19</f>
        <v>160.72</v>
      </c>
    </row>
    <row r="20" spans="5:11">
      <c r="H20" s="71" t="s">
        <v>103</v>
      </c>
      <c r="I20" s="71">
        <v>9.1999999999999993</v>
      </c>
      <c r="J20" s="71">
        <v>13.8</v>
      </c>
      <c r="K20" s="71">
        <f t="shared" ref="K20" si="1">I20*J20</f>
        <v>126.96</v>
      </c>
    </row>
    <row r="21" spans="5:11">
      <c r="E21" s="71" t="s">
        <v>101</v>
      </c>
      <c r="F21" s="71"/>
      <c r="H21" s="71" t="s">
        <v>104</v>
      </c>
      <c r="I21" s="71">
        <v>12</v>
      </c>
      <c r="J21" s="71">
        <v>9.8000000000000007</v>
      </c>
      <c r="K21" s="71">
        <f>I21*J21</f>
        <v>117.60000000000001</v>
      </c>
    </row>
    <row r="22" spans="5:11">
      <c r="H22" s="71" t="s">
        <v>104</v>
      </c>
      <c r="I22" s="71">
        <v>10.4</v>
      </c>
      <c r="J22" s="71">
        <v>12.4</v>
      </c>
      <c r="K22" s="71">
        <f>I22*J22</f>
        <v>128.96</v>
      </c>
    </row>
    <row r="23" spans="5:11">
      <c r="H23" s="71" t="s">
        <v>105</v>
      </c>
      <c r="I23" s="71">
        <v>3.6</v>
      </c>
      <c r="J23" s="71">
        <v>7.3</v>
      </c>
      <c r="K23" s="71">
        <f>I23*J23</f>
        <v>26.28</v>
      </c>
    </row>
    <row r="24" spans="5:11">
      <c r="H24" s="71" t="s">
        <v>106</v>
      </c>
      <c r="I24" s="71">
        <v>5.0999999999999996</v>
      </c>
      <c r="J24" s="71">
        <v>9.1999999999999993</v>
      </c>
      <c r="K24" s="71">
        <f>I24*J24</f>
        <v>46.919999999999995</v>
      </c>
    </row>
    <row r="25" spans="5:11">
      <c r="H25" s="71" t="s">
        <v>106</v>
      </c>
      <c r="I25" s="71">
        <v>4.2</v>
      </c>
      <c r="J25" s="71">
        <v>5.4</v>
      </c>
      <c r="K25" s="71">
        <f t="shared" ref="K25" si="2">I25*J25</f>
        <v>22.680000000000003</v>
      </c>
    </row>
    <row r="26" spans="5:11">
      <c r="K26">
        <f>SUM(K19:K25)</f>
        <v>630.11999999999989</v>
      </c>
    </row>
    <row r="27" spans="5:11">
      <c r="H27" s="71" t="s">
        <v>74</v>
      </c>
      <c r="I27" s="71">
        <v>9.8000000000000007</v>
      </c>
      <c r="J27" s="71">
        <v>4.5999999999999996</v>
      </c>
      <c r="K27" s="71">
        <f>I27*J27</f>
        <v>45.08</v>
      </c>
    </row>
    <row r="28" spans="5:11">
      <c r="H28" s="71" t="s">
        <v>74</v>
      </c>
      <c r="I28" s="71">
        <v>7.8</v>
      </c>
      <c r="J28" s="71">
        <v>4.9000000000000004</v>
      </c>
      <c r="K28" s="71">
        <f>I28*J28</f>
        <v>38.22</v>
      </c>
    </row>
    <row r="29" spans="5:11">
      <c r="I29" s="71"/>
      <c r="J29" s="71"/>
      <c r="K29" s="71">
        <f>SUM(K27:K28)</f>
        <v>83.3</v>
      </c>
    </row>
    <row r="30" spans="5:11">
      <c r="K30">
        <f>K26+K29</f>
        <v>713.41999999999985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zoomScale="70" zoomScaleNormal="70" workbookViewId="0">
      <selection activeCell="F6" sqref="F6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/>
      <c r="B2" s="4"/>
      <c r="C2" s="4"/>
      <c r="D2" s="4"/>
      <c r="E2" s="5"/>
      <c r="F2" s="4"/>
      <c r="G2" s="4"/>
      <c r="H2" s="4"/>
      <c r="I2" s="4"/>
      <c r="J2" s="4"/>
      <c r="K2" s="71"/>
      <c r="L2" s="71"/>
      <c r="M2" s="71"/>
      <c r="N2" s="71"/>
      <c r="O2" s="71"/>
      <c r="P2" s="71"/>
      <c r="Q2" s="71"/>
      <c r="R2" s="2"/>
      <c r="S2" s="2"/>
      <c r="T2" s="2"/>
      <c r="AA2" s="65"/>
    </row>
    <row r="3" spans="1:35">
      <c r="A3" s="4"/>
      <c r="B3" s="4"/>
      <c r="C3" s="4"/>
      <c r="D3" s="4"/>
      <c r="E3" s="5"/>
      <c r="F3" s="4"/>
      <c r="G3" s="4"/>
      <c r="H3" s="4"/>
      <c r="I3" s="4"/>
      <c r="J3" s="4"/>
      <c r="K3" s="71"/>
      <c r="L3" s="71"/>
      <c r="M3" s="71"/>
      <c r="N3" s="71"/>
      <c r="O3" s="71"/>
      <c r="P3" s="71"/>
      <c r="Q3" s="71"/>
      <c r="R3" s="2"/>
      <c r="S3" s="2"/>
      <c r="T3" s="2"/>
      <c r="AE3" s="65"/>
    </row>
    <row r="4" spans="1:35">
      <c r="A4" s="4">
        <f t="shared" ref="A4:A8" si="0">N4</f>
        <v>0</v>
      </c>
      <c r="B4" s="4">
        <f t="shared" ref="B4:B8" si="1">Q4</f>
        <v>1000</v>
      </c>
      <c r="C4" s="4">
        <f t="shared" ref="C4:C8" si="2">B4*1.2</f>
        <v>1200</v>
      </c>
      <c r="D4" s="4">
        <f t="shared" ref="D4:D8" si="3">C4*1.2</f>
        <v>1440</v>
      </c>
      <c r="E4" s="5">
        <f t="shared" ref="E4:E8" si="4">R4</f>
        <v>6500000</v>
      </c>
      <c r="F4" s="4">
        <f>ROUND((E4/B4),0)</f>
        <v>6500</v>
      </c>
      <c r="G4" s="4">
        <f t="shared" ref="G4:G8" si="5">ROUND((E4/C4),0)</f>
        <v>5417</v>
      </c>
      <c r="H4" s="4">
        <f t="shared" ref="H4:H8" si="6">ROUND((E4/D4),0)</f>
        <v>4514</v>
      </c>
      <c r="I4" s="4">
        <f t="shared" ref="I4:I8" si="7">T4</f>
        <v>0</v>
      </c>
      <c r="J4" s="4">
        <f t="shared" ref="J4:J8" si="8">U4</f>
        <v>0</v>
      </c>
      <c r="K4" s="71"/>
      <c r="L4" s="71"/>
      <c r="M4" s="71"/>
      <c r="N4" s="71"/>
      <c r="O4" s="71">
        <v>0</v>
      </c>
      <c r="P4" s="71">
        <f t="shared" ref="P4:P6" si="9">O4/1.2</f>
        <v>0</v>
      </c>
      <c r="Q4" s="71">
        <v>1000</v>
      </c>
      <c r="R4" s="2">
        <v>6500000</v>
      </c>
      <c r="S4" s="2"/>
      <c r="T4" s="2"/>
    </row>
    <row r="5" spans="1:35">
      <c r="A5" s="4">
        <f t="shared" si="0"/>
        <v>0</v>
      </c>
      <c r="B5" s="4">
        <f t="shared" si="1"/>
        <v>696.52777777777783</v>
      </c>
      <c r="C5" s="4">
        <f t="shared" si="2"/>
        <v>835.83333333333337</v>
      </c>
      <c r="D5" s="4">
        <f t="shared" si="3"/>
        <v>1003</v>
      </c>
      <c r="E5" s="5">
        <f t="shared" si="4"/>
        <v>6000000</v>
      </c>
      <c r="F5" s="4">
        <f t="shared" ref="F4:F8" si="10">ROUND((E5/B5),0)</f>
        <v>8614</v>
      </c>
      <c r="G5" s="4">
        <f t="shared" si="5"/>
        <v>7178</v>
      </c>
      <c r="H5" s="4">
        <f t="shared" si="6"/>
        <v>5982</v>
      </c>
      <c r="I5" s="4">
        <f t="shared" si="7"/>
        <v>0</v>
      </c>
      <c r="J5" s="4">
        <f t="shared" si="8"/>
        <v>0</v>
      </c>
      <c r="K5" s="71"/>
      <c r="L5" s="71"/>
      <c r="M5" s="71"/>
      <c r="N5" s="71"/>
      <c r="O5" s="71">
        <v>1003</v>
      </c>
      <c r="P5" s="71">
        <f t="shared" si="9"/>
        <v>835.83333333333337</v>
      </c>
      <c r="Q5" s="71">
        <f t="shared" ref="Q4:Q8" si="11">P5/1.2</f>
        <v>696.52777777777783</v>
      </c>
      <c r="R5" s="2">
        <v>6000000</v>
      </c>
      <c r="S5" s="2"/>
      <c r="T5" s="2"/>
    </row>
    <row r="6" spans="1:35">
      <c r="A6" s="4">
        <f t="shared" si="0"/>
        <v>0</v>
      </c>
      <c r="B6" s="4">
        <f t="shared" si="1"/>
        <v>572.91666666666674</v>
      </c>
      <c r="C6" s="4">
        <f t="shared" si="2"/>
        <v>687.50000000000011</v>
      </c>
      <c r="D6" s="4">
        <f t="shared" si="3"/>
        <v>825.00000000000011</v>
      </c>
      <c r="E6" s="5">
        <f t="shared" si="4"/>
        <v>4100000</v>
      </c>
      <c r="F6" s="4">
        <f t="shared" si="10"/>
        <v>7156</v>
      </c>
      <c r="G6" s="4">
        <f t="shared" si="5"/>
        <v>5964</v>
      </c>
      <c r="H6" s="4">
        <f t="shared" si="6"/>
        <v>4970</v>
      </c>
      <c r="I6" s="4">
        <f t="shared" si="7"/>
        <v>0</v>
      </c>
      <c r="J6" s="4">
        <f t="shared" si="8"/>
        <v>0</v>
      </c>
      <c r="K6" s="71"/>
      <c r="L6" s="71"/>
      <c r="M6" s="71"/>
      <c r="N6" s="71"/>
      <c r="O6" s="71">
        <v>825</v>
      </c>
      <c r="P6" s="71">
        <f>O6/1.2</f>
        <v>687.5</v>
      </c>
      <c r="Q6" s="71">
        <f t="shared" si="11"/>
        <v>572.91666666666674</v>
      </c>
      <c r="R6" s="2">
        <v>4100000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10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1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10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si="11"/>
        <v>0</v>
      </c>
      <c r="R8" s="2">
        <v>0</v>
      </c>
      <c r="S8" s="2">
        <v>0</v>
      </c>
      <c r="T8" s="2"/>
    </row>
    <row r="9" spans="1:35">
      <c r="A9" s="4">
        <f t="shared" ref="A6:A13" si="12">N9</f>
        <v>0</v>
      </c>
      <c r="B9" s="4">
        <f t="shared" ref="B6:B13" si="13">Q9</f>
        <v>0</v>
      </c>
      <c r="C9" s="4">
        <f t="shared" ref="C6:C13" si="14">B9*1.2</f>
        <v>0</v>
      </c>
      <c r="D9" s="4">
        <f t="shared" ref="D6:D13" si="15">C9*1.2</f>
        <v>0</v>
      </c>
      <c r="E9" s="5">
        <f t="shared" ref="E6:E13" si="16">R9</f>
        <v>0</v>
      </c>
      <c r="F9" s="4" t="e">
        <f t="shared" ref="F6:F13" si="17">ROUND((E9/B9),0)</f>
        <v>#DIV/0!</v>
      </c>
      <c r="G9" s="4" t="e">
        <f t="shared" ref="G6:G13" si="18">ROUND((E9/C9),0)</f>
        <v>#DIV/0!</v>
      </c>
      <c r="H9" s="4" t="e">
        <f t="shared" ref="H6:H13" si="19">ROUND((E9/D9),0)</f>
        <v>#DIV/0!</v>
      </c>
      <c r="I9" s="4">
        <f t="shared" ref="I6:I13" si="20">T9</f>
        <v>0</v>
      </c>
      <c r="J9" s="4">
        <f t="shared" ref="J6:J13" si="21">U9</f>
        <v>0</v>
      </c>
      <c r="K9" s="71"/>
      <c r="L9" s="71"/>
      <c r="M9" s="71"/>
      <c r="N9" s="71"/>
      <c r="O9" s="71">
        <v>0</v>
      </c>
      <c r="P9" s="71">
        <f t="shared" ref="P6:P10" si="22">O9/1.2</f>
        <v>0</v>
      </c>
      <c r="Q9" s="71">
        <f t="shared" ref="Q6:Q13" si="23">P9/1.2</f>
        <v>0</v>
      </c>
      <c r="R9" s="2">
        <v>0</v>
      </c>
      <c r="S9" s="2"/>
      <c r="T9" s="2"/>
    </row>
    <row r="10" spans="1:35">
      <c r="A10" s="4">
        <f t="shared" si="12"/>
        <v>0</v>
      </c>
      <c r="B10" s="4">
        <f t="shared" si="13"/>
        <v>0</v>
      </c>
      <c r="C10" s="4">
        <f t="shared" si="14"/>
        <v>0</v>
      </c>
      <c r="D10" s="4">
        <f t="shared" si="15"/>
        <v>0</v>
      </c>
      <c r="E10" s="5">
        <f t="shared" si="16"/>
        <v>0</v>
      </c>
      <c r="F10" s="4" t="e">
        <f t="shared" si="17"/>
        <v>#DIV/0!</v>
      </c>
      <c r="G10" s="4" t="e">
        <f t="shared" si="18"/>
        <v>#DIV/0!</v>
      </c>
      <c r="H10" s="4" t="e">
        <f t="shared" si="19"/>
        <v>#DIV/0!</v>
      </c>
      <c r="I10" s="4">
        <f t="shared" si="20"/>
        <v>0</v>
      </c>
      <c r="J10" s="4">
        <f t="shared" si="21"/>
        <v>0</v>
      </c>
      <c r="K10" s="71"/>
      <c r="L10" s="71"/>
      <c r="M10" s="71"/>
      <c r="N10" s="71"/>
      <c r="O10" s="71">
        <v>0</v>
      </c>
      <c r="P10" s="71">
        <f t="shared" si="22"/>
        <v>0</v>
      </c>
      <c r="Q10" s="71">
        <f t="shared" si="23"/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23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O14" s="71">
        <v>0</v>
      </c>
      <c r="P14" s="71">
        <f t="shared" ref="P14:P16" si="34">O14/1.2</f>
        <v>0</v>
      </c>
      <c r="Q14" s="71">
        <f t="shared" ref="Q14:Q18" si="35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O15" s="71">
        <v>0</v>
      </c>
      <c r="P15" s="71">
        <f t="shared" si="34"/>
        <v>0</v>
      </c>
      <c r="Q15" s="71">
        <f t="shared" si="35"/>
        <v>0</v>
      </c>
      <c r="R15" s="2">
        <v>0</v>
      </c>
      <c r="S15" s="2"/>
    </row>
    <row r="16" spans="1:35">
      <c r="A16" s="4">
        <f t="shared" ref="A16:A19" si="36">N16</f>
        <v>0</v>
      </c>
      <c r="B16" s="4">
        <f t="shared" ref="B16:B19" si="37">Q16</f>
        <v>0</v>
      </c>
      <c r="C16" s="4">
        <f t="shared" ref="C16:C19" si="38">B16*1.2</f>
        <v>0</v>
      </c>
      <c r="D16" s="4">
        <f t="shared" ref="D16:D19" si="39">C16*1.2</f>
        <v>0</v>
      </c>
      <c r="E16" s="5">
        <f t="shared" ref="E16:E19" si="40">R16</f>
        <v>0</v>
      </c>
      <c r="F16" s="4" t="e">
        <f t="shared" ref="F16:F19" si="41">ROUND((E16/B16),0)</f>
        <v>#DIV/0!</v>
      </c>
      <c r="G16" s="4" t="e">
        <f t="shared" ref="G16:G19" si="42">ROUND((E16/C16),0)</f>
        <v>#DIV/0!</v>
      </c>
      <c r="H16" s="4" t="e">
        <f t="shared" ref="H16:H19" si="43">ROUND((E16/D16),0)</f>
        <v>#DIV/0!</v>
      </c>
      <c r="I16" s="4">
        <f t="shared" ref="I16:J19" si="44">T16</f>
        <v>0</v>
      </c>
      <c r="J16" s="4">
        <f t="shared" si="44"/>
        <v>0</v>
      </c>
      <c r="O16" s="71">
        <v>0</v>
      </c>
      <c r="P16" s="71">
        <f t="shared" si="34"/>
        <v>0</v>
      </c>
      <c r="Q16" s="71">
        <f t="shared" si="35"/>
        <v>0</v>
      </c>
      <c r="R16" s="2">
        <v>0</v>
      </c>
      <c r="S16" s="2"/>
    </row>
    <row r="17" spans="1:19">
      <c r="A17" s="4">
        <f t="shared" si="36"/>
        <v>0</v>
      </c>
      <c r="B17" s="4">
        <f t="shared" si="37"/>
        <v>0</v>
      </c>
      <c r="C17" s="4">
        <f t="shared" si="38"/>
        <v>0</v>
      </c>
      <c r="D17" s="4">
        <f t="shared" si="39"/>
        <v>0</v>
      </c>
      <c r="E17" s="5">
        <f t="shared" si="40"/>
        <v>0</v>
      </c>
      <c r="F17" s="4" t="e">
        <f t="shared" si="41"/>
        <v>#DIV/0!</v>
      </c>
      <c r="G17" s="4" t="e">
        <f t="shared" si="42"/>
        <v>#DIV/0!</v>
      </c>
      <c r="H17" s="4" t="e">
        <f t="shared" si="43"/>
        <v>#DIV/0!</v>
      </c>
      <c r="I17" s="4">
        <f t="shared" si="44"/>
        <v>0</v>
      </c>
      <c r="J17" s="4">
        <f t="shared" si="44"/>
        <v>0</v>
      </c>
      <c r="O17" s="71">
        <v>0</v>
      </c>
      <c r="P17" s="71">
        <f>O17/1.2</f>
        <v>0</v>
      </c>
      <c r="Q17" s="71">
        <f t="shared" si="35"/>
        <v>0</v>
      </c>
      <c r="R17" s="2">
        <v>0</v>
      </c>
      <c r="S17" s="2"/>
    </row>
    <row r="18" spans="1:19">
      <c r="A18" s="4">
        <f t="shared" si="36"/>
        <v>0</v>
      </c>
      <c r="B18" s="4">
        <f t="shared" si="37"/>
        <v>0</v>
      </c>
      <c r="C18" s="4">
        <f t="shared" si="38"/>
        <v>0</v>
      </c>
      <c r="D18" s="4">
        <f t="shared" si="39"/>
        <v>0</v>
      </c>
      <c r="E18" s="5">
        <f t="shared" si="40"/>
        <v>0</v>
      </c>
      <c r="F18" s="4" t="e">
        <f t="shared" si="41"/>
        <v>#DIV/0!</v>
      </c>
      <c r="G18" s="4" t="e">
        <f t="shared" si="42"/>
        <v>#DIV/0!</v>
      </c>
      <c r="H18" s="4" t="e">
        <f t="shared" si="43"/>
        <v>#DIV/0!</v>
      </c>
      <c r="I18" s="4">
        <f t="shared" si="44"/>
        <v>0</v>
      </c>
      <c r="J18" s="4">
        <f t="shared" si="44"/>
        <v>0</v>
      </c>
      <c r="O18" s="71">
        <v>0</v>
      </c>
      <c r="P18" s="71">
        <f>O18/1.2</f>
        <v>0</v>
      </c>
      <c r="Q18" s="71">
        <f t="shared" si="35"/>
        <v>0</v>
      </c>
      <c r="R18" s="2">
        <v>0</v>
      </c>
      <c r="S18" s="2"/>
    </row>
    <row r="19" spans="1:19">
      <c r="A19" s="4">
        <f t="shared" si="36"/>
        <v>0</v>
      </c>
      <c r="B19" s="4">
        <f t="shared" si="37"/>
        <v>0</v>
      </c>
      <c r="C19" s="4">
        <f t="shared" si="38"/>
        <v>0</v>
      </c>
      <c r="D19" s="4">
        <f t="shared" si="39"/>
        <v>0</v>
      </c>
      <c r="E19" s="5">
        <f t="shared" si="40"/>
        <v>0</v>
      </c>
      <c r="F19" s="4" t="e">
        <f t="shared" si="41"/>
        <v>#DIV/0!</v>
      </c>
      <c r="G19" s="4" t="e">
        <f t="shared" si="42"/>
        <v>#DIV/0!</v>
      </c>
      <c r="H19" s="4" t="e">
        <f t="shared" si="43"/>
        <v>#DIV/0!</v>
      </c>
      <c r="I19" s="4">
        <f t="shared" si="44"/>
        <v>0</v>
      </c>
      <c r="J19" s="4">
        <f t="shared" si="44"/>
        <v>0</v>
      </c>
      <c r="O19" s="71">
        <v>0</v>
      </c>
      <c r="P19" s="71">
        <f>O19/1.2</f>
        <v>0</v>
      </c>
      <c r="Q19" s="71">
        <f t="shared" ref="Q19" si="45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zoomScale="85" zoomScaleNormal="85" workbookViewId="0">
      <selection activeCell="I5" sqref="I5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G8"/>
  <sheetViews>
    <sheetView workbookViewId="0">
      <selection activeCell="H5" sqref="H5"/>
    </sheetView>
  </sheetViews>
  <sheetFormatPr defaultRowHeight="15"/>
  <sheetData>
    <row r="8" spans="7:7">
      <c r="G8" s="71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K8:K17"/>
  <sheetViews>
    <sheetView workbookViewId="0">
      <selection activeCell="E5" sqref="E5"/>
    </sheetView>
  </sheetViews>
  <sheetFormatPr defaultRowHeight="15"/>
  <sheetData>
    <row r="8" spans="11:11">
      <c r="K8" s="71"/>
    </row>
    <row r="9" spans="11:11">
      <c r="K9" s="71"/>
    </row>
    <row r="10" spans="11:11">
      <c r="K10" s="71"/>
    </row>
    <row r="11" spans="11:11">
      <c r="K11" s="71"/>
    </row>
    <row r="12" spans="11:11">
      <c r="K12" s="71"/>
    </row>
    <row r="13" spans="11:11">
      <c r="K13" s="71"/>
    </row>
    <row r="14" spans="11:11">
      <c r="K14" s="71"/>
    </row>
    <row r="15" spans="11:11">
      <c r="K15" s="71"/>
    </row>
    <row r="16" spans="11:11">
      <c r="K16" s="71"/>
    </row>
    <row r="17" spans="11:11">
      <c r="K17" s="71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I9" sqref="I9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 Measurment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2024-09-11T10:24:52Z</dcterms:modified>
</cp:coreProperties>
</file>