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Janta Sahkari Bank LTD\kandivali West\Jignesh M Ghelani\"/>
    </mc:Choice>
  </mc:AlternateContent>
  <xr:revisionPtr revIDLastSave="0" documentId="13_ncr:1_{9862EDDC-C4FC-4CE5-8665-DCD1210AF30F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0" i="4" l="1"/>
  <c r="H21" i="4"/>
  <c r="P6" i="4"/>
  <c r="P5" i="4"/>
  <c r="N30" i="4"/>
  <c r="N29" i="4"/>
  <c r="N28" i="4"/>
  <c r="N27" i="4"/>
  <c r="N26" i="4"/>
  <c r="N25" i="4"/>
  <c r="I18" i="4"/>
  <c r="I19" i="4"/>
  <c r="Q12" i="4" l="1"/>
  <c r="P12" i="4"/>
  <c r="P11" i="4"/>
  <c r="Q11" i="4" s="1"/>
  <c r="P10" i="4"/>
  <c r="P9" i="4"/>
  <c r="P8" i="4"/>
  <c r="P7" i="4"/>
  <c r="Q6" i="4"/>
  <c r="Q5" i="4"/>
  <c r="Q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<sst xmlns="http://schemas.openxmlformats.org/spreadsheetml/2006/main" count="132" uniqueCount="25">
  <si>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</si>
  <si>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</si>
  <si>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</si>
  <si>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</si>
  <si>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</si>
  <si>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</si>
  <si>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</si>
  <si>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</si>
  <si>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</si>
  <si>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</si>
  <si>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</si>
  <si>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</si>
  <si>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</si>
  <si>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22, 1st Floor, Building No B, Sheela Sadan CHS Ltd Shankar Lane, kandivali West</t>
  </si>
  <si>
    <t>ca</t>
  </si>
  <si>
    <t>bua</t>
  </si>
  <si>
    <t>oc - 1975</t>
  </si>
  <si>
    <t>23.07.24</t>
  </si>
  <si>
    <t>rate on ca</t>
  </si>
  <si>
    <t>mca</t>
  </si>
  <si>
    <t>22000 to 26000 on ca</t>
  </si>
  <si>
    <t>24.06.24</t>
  </si>
  <si>
    <t>26.09.23</t>
  </si>
  <si>
    <t>26.04.24</t>
  </si>
  <si>
    <t>06.10.23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</si>
</sst>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3EF323-9DB7-4969-8632-33B03AA16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409575</xdr:colOff>
      <xdr:row>48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F0794D-7808-47AC-8988-F8E65BF32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87975" cy="8143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E0E723-C40E-46E7-900D-00358B01E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0DA090-B56A-4C96-837E-E1B88E3C3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78F325-BC97-46F5-A0AD-F478251D4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420350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18E69B-23E7-4B47-B147-F212EE584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54750" cy="8707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3BB330-36BA-4074-B2E5-5554C9B45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86213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401E91-F19E-44AC-8AD0-386F11917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8678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S5" sqref="S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242</v>
      </c>
      <c r="C2" s="4">
        <f>B2*1.2</f>
        <v>290.39999999999998</v>
      </c>
      <c r="D2" s="4">
        <f t="shared" ref="D2:D13" si="2">C2*1.2</f>
        <v>348.47999999999996</v>
      </c>
      <c r="E2" s="5">
        <f t="shared" ref="E2:E13" si="3">R2</f>
        <v>7000000</v>
      </c>
      <c r="F2" s="10">
        <f t="shared" ref="F2:F13" si="4">ROUND((E2/B2),0)</f>
        <v>28926</v>
      </c>
      <c r="G2" s="10">
        <f t="shared" ref="G2:G13" si="5">ROUND((E2/C2),0)</f>
        <v>24105</v>
      </c>
      <c r="H2" s="10">
        <f t="shared" ref="H2:H13" si="6">ROUND((E2/D2),0)</f>
        <v>20087</v>
      </c>
      <c r="I2" s="4" t="e">
        <f>#REF!</f>
        <v>#REF!</v>
      </c>
      <c r="J2" s="4" t="str">
        <f t="shared" ref="J2:J13" si="7">S2</f>
        <v>23.07.24</v>
      </c>
      <c r="O2">
        <v>0</v>
      </c>
      <c r="P2">
        <f t="shared" ref="P2:P12" si="8">O2/1.2</f>
        <v>0</v>
      </c>
      <c r="Q2">
        <v>242</v>
      </c>
      <c r="R2" s="2">
        <v>7000000</v>
      </c>
      <c r="S2" s="8" t="s">
        <v>17</v>
      </c>
      <c r="T2" s="8"/>
    </row>
    <row r="3" spans="1:20" x14ac:dyDescent="0.25">
      <c r="A3" s="4">
        <f t="shared" si="0"/>
        <v>0</v>
      </c>
      <c r="B3" s="4">
        <f t="shared" si="1"/>
        <v>483.33333333333337</v>
      </c>
      <c r="C3" s="4">
        <f t="shared" ref="C3:C15" si="9">B3*1.2</f>
        <v>580</v>
      </c>
      <c r="D3" s="4">
        <f t="shared" si="2"/>
        <v>696</v>
      </c>
      <c r="E3" s="5">
        <f t="shared" si="3"/>
        <v>9000000</v>
      </c>
      <c r="F3" s="10">
        <f t="shared" si="4"/>
        <v>18621</v>
      </c>
      <c r="G3" s="10">
        <f t="shared" si="5"/>
        <v>15517</v>
      </c>
      <c r="H3" s="10">
        <f t="shared" si="6"/>
        <v>12931</v>
      </c>
      <c r="I3" s="4" t="e">
        <f>#REF!</f>
        <v>#REF!</v>
      </c>
      <c r="J3" s="4" t="str">
        <f t="shared" si="7"/>
        <v>26.04.24</v>
      </c>
      <c r="O3">
        <v>0</v>
      </c>
      <c r="P3">
        <v>580</v>
      </c>
      <c r="Q3">
        <f t="shared" ref="Q2:Q12" si="10">P3/1.2</f>
        <v>483.33333333333337</v>
      </c>
      <c r="R3" s="2">
        <v>9000000</v>
      </c>
      <c r="S3" s="8" t="s">
        <v>23</v>
      </c>
      <c r="T3" s="8"/>
    </row>
    <row r="4" spans="1:20" x14ac:dyDescent="0.25">
      <c r="A4" s="4">
        <f t="shared" si="0"/>
        <v>0</v>
      </c>
      <c r="B4" s="4">
        <f t="shared" si="1"/>
        <v>258.33333333333337</v>
      </c>
      <c r="C4" s="4">
        <f t="shared" si="9"/>
        <v>310.00000000000006</v>
      </c>
      <c r="D4" s="4">
        <f t="shared" si="2"/>
        <v>372.00000000000006</v>
      </c>
      <c r="E4" s="16">
        <f t="shared" si="3"/>
        <v>4500000</v>
      </c>
      <c r="F4" s="10">
        <f t="shared" si="4"/>
        <v>17419</v>
      </c>
      <c r="G4" s="10">
        <f t="shared" si="5"/>
        <v>14516</v>
      </c>
      <c r="H4" s="10">
        <f t="shared" si="6"/>
        <v>12097</v>
      </c>
      <c r="I4" s="10" t="e">
        <f>#REF!</f>
        <v>#REF!</v>
      </c>
      <c r="J4" s="10" t="str">
        <f t="shared" si="7"/>
        <v>06.10.23</v>
      </c>
      <c r="K4" s="8"/>
      <c r="L4" s="8"/>
      <c r="M4" s="8"/>
      <c r="N4" s="8"/>
      <c r="O4" s="8">
        <v>0</v>
      </c>
      <c r="P4">
        <v>310</v>
      </c>
      <c r="Q4">
        <f t="shared" si="10"/>
        <v>258.33333333333337</v>
      </c>
      <c r="R4" s="2">
        <v>4500000</v>
      </c>
      <c r="S4" s="8" t="s">
        <v>24</v>
      </c>
      <c r="T4" s="8"/>
    </row>
    <row r="5" spans="1:20" x14ac:dyDescent="0.25">
      <c r="A5" s="4">
        <f t="shared" si="0"/>
        <v>0</v>
      </c>
      <c r="B5" s="4">
        <f t="shared" si="1"/>
        <v>505.19040000000001</v>
      </c>
      <c r="C5" s="4">
        <f t="shared" si="9"/>
        <v>606.22847999999999</v>
      </c>
      <c r="D5" s="4">
        <f t="shared" si="2"/>
        <v>727.47417599999994</v>
      </c>
      <c r="E5" s="16">
        <f t="shared" si="3"/>
        <v>10206000</v>
      </c>
      <c r="F5" s="15">
        <f t="shared" si="4"/>
        <v>20202</v>
      </c>
      <c r="G5" s="10">
        <f t="shared" si="5"/>
        <v>16835</v>
      </c>
      <c r="H5" s="10">
        <f t="shared" si="6"/>
        <v>14029</v>
      </c>
      <c r="I5" s="10" t="e">
        <f>#REF!</f>
        <v>#REF!</v>
      </c>
      <c r="J5" s="10" t="str">
        <f t="shared" si="7"/>
        <v>24.06.24</v>
      </c>
      <c r="K5" s="8"/>
      <c r="L5" s="8"/>
      <c r="M5" s="8"/>
      <c r="N5" s="8"/>
      <c r="O5" s="8">
        <v>0</v>
      </c>
      <c r="P5">
        <f>56.32*10.764</f>
        <v>606.22847999999999</v>
      </c>
      <c r="Q5">
        <f t="shared" si="10"/>
        <v>505.19040000000001</v>
      </c>
      <c r="R5" s="2">
        <v>10206000</v>
      </c>
      <c r="S5" s="8" t="s">
        <v>21</v>
      </c>
      <c r="T5" s="8"/>
    </row>
    <row r="6" spans="1:20" x14ac:dyDescent="0.25">
      <c r="A6" s="4">
        <f t="shared" si="0"/>
        <v>0</v>
      </c>
      <c r="B6" s="4">
        <f t="shared" si="1"/>
        <v>468.14429999999999</v>
      </c>
      <c r="C6" s="4">
        <f t="shared" si="9"/>
        <v>561.77315999999996</v>
      </c>
      <c r="D6" s="4">
        <f t="shared" si="2"/>
        <v>674.12779199999989</v>
      </c>
      <c r="E6" s="16">
        <f t="shared" si="3"/>
        <v>9500000</v>
      </c>
      <c r="F6" s="15">
        <f t="shared" si="4"/>
        <v>20293</v>
      </c>
      <c r="G6" s="10">
        <f t="shared" si="5"/>
        <v>16911</v>
      </c>
      <c r="H6" s="10">
        <f t="shared" si="6"/>
        <v>14092</v>
      </c>
      <c r="I6" s="10" t="e">
        <f>#REF!</f>
        <v>#REF!</v>
      </c>
      <c r="J6" s="10" t="str">
        <f t="shared" si="7"/>
        <v>26.09.23</v>
      </c>
      <c r="K6" s="8"/>
      <c r="L6" s="8"/>
      <c r="M6" s="8"/>
      <c r="N6" s="8"/>
      <c r="O6" s="8">
        <v>0</v>
      </c>
      <c r="P6">
        <f>52.19*10.764</f>
        <v>561.77315999999996</v>
      </c>
      <c r="Q6">
        <f t="shared" si="10"/>
        <v>468.14429999999999</v>
      </c>
      <c r="R6" s="2">
        <v>9500000</v>
      </c>
      <c r="S6" s="8" t="s">
        <v>22</v>
      </c>
      <c r="T6" s="8"/>
    </row>
    <row r="7" spans="1:20" x14ac:dyDescent="0.25">
      <c r="A7" s="4">
        <f t="shared" si="0"/>
        <v>0</v>
      </c>
      <c r="B7" s="4">
        <f t="shared" si="1"/>
        <v>240</v>
      </c>
      <c r="C7" s="4">
        <f t="shared" si="9"/>
        <v>288</v>
      </c>
      <c r="D7" s="4">
        <f t="shared" si="2"/>
        <v>345.59999999999997</v>
      </c>
      <c r="E7" s="16">
        <f t="shared" si="3"/>
        <v>6500000</v>
      </c>
      <c r="F7" s="15">
        <f t="shared" si="4"/>
        <v>27083</v>
      </c>
      <c r="G7" s="10">
        <f t="shared" si="5"/>
        <v>22569</v>
      </c>
      <c r="H7" s="10">
        <f t="shared" si="6"/>
        <v>18808</v>
      </c>
      <c r="I7" s="10" t="e">
        <f>#REF!</f>
        <v>#REF!</v>
      </c>
      <c r="J7" s="10">
        <f t="shared" si="7"/>
        <v>0</v>
      </c>
      <c r="K7" s="8"/>
      <c r="L7" s="8"/>
      <c r="M7" s="8"/>
      <c r="N7" s="8"/>
      <c r="O7" s="8">
        <v>0</v>
      </c>
      <c r="P7">
        <f t="shared" si="8"/>
        <v>0</v>
      </c>
      <c r="Q7">
        <v>240</v>
      </c>
      <c r="R7" s="2">
        <v>6500000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250</v>
      </c>
      <c r="C8" s="4">
        <f t="shared" si="9"/>
        <v>300</v>
      </c>
      <c r="D8" s="4">
        <f t="shared" si="2"/>
        <v>360</v>
      </c>
      <c r="E8" s="16">
        <f t="shared" si="3"/>
        <v>6300000</v>
      </c>
      <c r="F8" s="10">
        <f t="shared" si="4"/>
        <v>25200</v>
      </c>
      <c r="G8" s="10">
        <f t="shared" si="5"/>
        <v>21000</v>
      </c>
      <c r="H8" s="10">
        <f t="shared" si="6"/>
        <v>17500</v>
      </c>
      <c r="I8" s="10" t="e">
        <f>#REF!</f>
        <v>#REF!</v>
      </c>
      <c r="J8" s="10">
        <f t="shared" si="7"/>
        <v>0</v>
      </c>
      <c r="K8" s="8"/>
      <c r="L8" s="8"/>
      <c r="M8" s="8"/>
      <c r="N8" s="8"/>
      <c r="O8" s="8">
        <v>0</v>
      </c>
      <c r="P8">
        <f t="shared" si="8"/>
        <v>0</v>
      </c>
      <c r="Q8">
        <v>250</v>
      </c>
      <c r="R8" s="2">
        <v>6300000</v>
      </c>
      <c r="S8" s="8"/>
      <c r="T8" s="8"/>
    </row>
    <row r="9" spans="1:20" x14ac:dyDescent="0.25">
      <c r="A9" s="4">
        <f t="shared" si="0"/>
        <v>0</v>
      </c>
      <c r="B9" s="4">
        <f t="shared" si="1"/>
        <v>225</v>
      </c>
      <c r="C9" s="4">
        <f t="shared" si="9"/>
        <v>270</v>
      </c>
      <c r="D9" s="4">
        <f t="shared" si="2"/>
        <v>324</v>
      </c>
      <c r="E9" s="16">
        <f t="shared" si="3"/>
        <v>6100000</v>
      </c>
      <c r="F9" s="15">
        <f t="shared" si="4"/>
        <v>27111</v>
      </c>
      <c r="G9" s="10">
        <f t="shared" si="5"/>
        <v>22593</v>
      </c>
      <c r="H9" s="10">
        <f t="shared" si="6"/>
        <v>18827</v>
      </c>
      <c r="I9" s="10" t="e">
        <f>#REF!</f>
        <v>#REF!</v>
      </c>
      <c r="J9" s="10">
        <f t="shared" si="7"/>
        <v>0</v>
      </c>
      <c r="K9" s="8"/>
      <c r="L9" s="8"/>
      <c r="M9" s="8"/>
      <c r="N9" s="8"/>
      <c r="O9" s="8">
        <v>0</v>
      </c>
      <c r="P9">
        <f t="shared" si="8"/>
        <v>0</v>
      </c>
      <c r="Q9">
        <v>225</v>
      </c>
      <c r="R9" s="2">
        <v>6100000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10">
        <f t="shared" si="7"/>
        <v>0</v>
      </c>
      <c r="K10" s="8"/>
      <c r="L10" s="8"/>
      <c r="M10" s="8"/>
      <c r="N10" s="8"/>
      <c r="O10" s="8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10">
        <f t="shared" si="7"/>
        <v>0</v>
      </c>
      <c r="K11" s="8"/>
      <c r="L11" s="8"/>
      <c r="M11" s="8"/>
      <c r="N11" s="8"/>
      <c r="O11" s="8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10">
        <f t="shared" si="7"/>
        <v>0</v>
      </c>
      <c r="K12" s="8"/>
      <c r="L12" s="8"/>
      <c r="M12" s="8"/>
      <c r="N12" s="8"/>
      <c r="O12" s="8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10">
        <f t="shared" si="7"/>
        <v>0</v>
      </c>
      <c r="K13" s="8"/>
      <c r="L13" s="8"/>
      <c r="M13" s="8"/>
      <c r="N13" s="8"/>
      <c r="O13" s="8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10">
        <f t="shared" ref="J14:J15" si="18">S14</f>
        <v>0</v>
      </c>
      <c r="K14" s="8"/>
      <c r="L14" s="8"/>
      <c r="M14" s="8"/>
      <c r="N14" s="8"/>
      <c r="O14" s="8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295</v>
      </c>
      <c r="I18">
        <f>I19/H18</f>
        <v>1.2000947796610171</v>
      </c>
    </row>
    <row r="19" spans="7:24" x14ac:dyDescent="0.25">
      <c r="G19" t="s">
        <v>15</v>
      </c>
      <c r="H19">
        <v>354</v>
      </c>
      <c r="I19">
        <f>32.89*10.764</f>
        <v>354.02796000000001</v>
      </c>
    </row>
    <row r="20" spans="7:24" x14ac:dyDescent="0.25">
      <c r="G20" t="s">
        <v>18</v>
      </c>
      <c r="H20">
        <v>22000</v>
      </c>
    </row>
    <row r="21" spans="7:24" x14ac:dyDescent="0.25">
      <c r="H21">
        <f>H20*H18</f>
        <v>6490000</v>
      </c>
    </row>
    <row r="22" spans="7:24" x14ac:dyDescent="0.25">
      <c r="G22" s="6"/>
      <c r="H22" s="6"/>
    </row>
    <row r="24" spans="7:24" x14ac:dyDescent="0.25">
      <c r="I24" t="s">
        <v>19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16</v>
      </c>
      <c r="I25">
        <v>13.42</v>
      </c>
      <c r="J25">
        <v>9.5299999999999994</v>
      </c>
      <c r="N25">
        <f>J25*I25</f>
        <v>127.89259999999999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I26">
        <v>5.53</v>
      </c>
      <c r="J26">
        <v>9.36</v>
      </c>
      <c r="N26">
        <f t="shared" ref="N26:N29" si="21">J26*I26</f>
        <v>51.760799999999996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20</v>
      </c>
      <c r="I27">
        <v>10.37</v>
      </c>
      <c r="J27">
        <v>7.17</v>
      </c>
      <c r="N27">
        <f t="shared" si="21"/>
        <v>74.352899999999991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I28">
        <v>4.3099999999999996</v>
      </c>
      <c r="J28">
        <v>5.51</v>
      </c>
      <c r="N28">
        <f t="shared" si="21"/>
        <v>23.748099999999997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I29">
        <v>6.32</v>
      </c>
      <c r="J29">
        <v>3.18</v>
      </c>
      <c r="N29">
        <f t="shared" si="21"/>
        <v>20.097600000000003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N30">
        <f>SUM(N25:N29)</f>
        <v>297.85199999999998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2024-09-13T03:44:09Z</dcterms:modified>
</cp:coreProperties>
</file>