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3" i="1" l="1"/>
  <c r="R15" i="1"/>
  <c r="R14" i="1"/>
  <c r="N21" i="1"/>
  <c r="O15" i="1"/>
  <c r="O13" i="1"/>
  <c r="P14" i="1"/>
  <c r="P4" i="1"/>
  <c r="P3" i="1"/>
  <c r="I3" i="1"/>
  <c r="D26" i="1"/>
  <c r="F26" i="1"/>
  <c r="D29" i="1"/>
  <c r="F29" i="1" s="1"/>
  <c r="N4" i="1"/>
  <c r="D28" i="1"/>
  <c r="F25" i="1"/>
  <c r="F27" i="1"/>
  <c r="F28" i="1"/>
  <c r="F24" i="1"/>
  <c r="F13" i="1"/>
  <c r="I13" i="1" s="1"/>
  <c r="F14" i="1"/>
  <c r="F15" i="1"/>
  <c r="F16" i="1"/>
  <c r="F17" i="1"/>
  <c r="F18" i="1"/>
  <c r="E13" i="1"/>
  <c r="E14" i="1"/>
  <c r="E15" i="1"/>
  <c r="E16" i="1"/>
  <c r="E17" i="1"/>
  <c r="E18" i="1"/>
  <c r="F12" i="1"/>
  <c r="E12" i="1"/>
  <c r="N15" i="1"/>
  <c r="N17" i="1" s="1"/>
  <c r="D45" i="1"/>
  <c r="C45" i="1"/>
  <c r="C38" i="1"/>
  <c r="C39" i="1"/>
  <c r="C40" i="1"/>
  <c r="C41" i="1"/>
  <c r="C42" i="1"/>
  <c r="C43" i="1"/>
  <c r="C44" i="1"/>
  <c r="C37" i="1"/>
  <c r="D25" i="1"/>
  <c r="D27" i="1"/>
  <c r="D24" i="1"/>
  <c r="N18" i="1" l="1"/>
  <c r="N19" i="1"/>
  <c r="E2" i="1"/>
  <c r="C3" i="1"/>
  <c r="C5" i="1"/>
</calcChain>
</file>

<file path=xl/sharedStrings.xml><?xml version="1.0" encoding="utf-8"?>
<sst xmlns="http://schemas.openxmlformats.org/spreadsheetml/2006/main" count="30" uniqueCount="25">
  <si>
    <t>OC</t>
  </si>
  <si>
    <t>BU</t>
  </si>
  <si>
    <t>Carpet</t>
  </si>
  <si>
    <t>1 Car park</t>
  </si>
  <si>
    <t>Price Indicators</t>
  </si>
  <si>
    <t>IGR</t>
  </si>
  <si>
    <t>Value</t>
  </si>
  <si>
    <t>ROC</t>
  </si>
  <si>
    <t>Engineer Rate</t>
  </si>
  <si>
    <t>on Carpet</t>
  </si>
  <si>
    <t>CA</t>
  </si>
  <si>
    <t>BA</t>
  </si>
  <si>
    <t>SA</t>
  </si>
  <si>
    <t>ROB</t>
  </si>
  <si>
    <t>Ros</t>
  </si>
  <si>
    <t>along with terrace</t>
  </si>
  <si>
    <t>Rate</t>
  </si>
  <si>
    <t>Car Park</t>
  </si>
  <si>
    <t>Total FMV</t>
  </si>
  <si>
    <t>RV</t>
  </si>
  <si>
    <t>DV</t>
  </si>
  <si>
    <t>v</t>
  </si>
  <si>
    <t>Insurable</t>
  </si>
  <si>
    <t>Guideline</t>
  </si>
  <si>
    <t>19.056516, 72.902046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</si>
</sst>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rgb="FF70757A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9">
    <xf numFmtId="0" fontId="0" fillId="0" borderId="0" xfId="0"/>
    <xf numFmtId="0" fontId="2" fillId="0" borderId="0" xfId="0" applyFont="1"/>
    <xf numFmtId="0" fontId="0" fillId="2" borderId="0" xfId="0" applyFill="1"/>
    <xf numFmtId="43" fontId="0" fillId="0" borderId="0" xfId="1" applyFont="1"/>
    <xf numFmtId="43" fontId="0" fillId="0" borderId="0" xfId="0" applyNumberFormat="1"/>
    <xf numFmtId="0" fontId="0" fillId="0" borderId="0" xfId="0" applyFill="1"/>
    <xf numFmtId="0" fontId="3" fillId="0" borderId="0" xfId="0" applyFont="1"/>
    <xf numFmtId="43" fontId="3" fillId="0" borderId="0" xfId="0" applyNumberFormat="1" applyFont="1"/>
    <xf numFmtId="0" fontId="4" fillId="0" borderId="0" xfId="0" applyFont="1" applyAlignment="1">
      <alignment horizontal="left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39</xdr:row>
      <xdr:rowOff>1037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74305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506682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08282" cy="7401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21</xdr:col>
      <xdr:colOff>535261</xdr:colOff>
      <xdr:row>37</xdr:row>
      <xdr:rowOff>153352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85775"/>
          <a:ext cx="13336861" cy="6820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20</xdr:col>
      <xdr:colOff>449439</xdr:colOff>
      <xdr:row>75</xdr:row>
      <xdr:rowOff>48589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534275"/>
          <a:ext cx="12641439" cy="6906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5"/>
  <sheetViews>
    <sheetView tabSelected="1" workbookViewId="0">
      <selection activeCell="N23" sqref="N23"/>
    </sheetView>
  </sheetViews>
  <sheetFormatPr defaultRowHeight="15" x14ac:dyDescent="0.25"/>
  <cols>
    <col min="7" max="7" width="17.28515625" bestFit="1" customWidth="1"/>
    <col min="8" max="8" width="14.28515625" bestFit="1" customWidth="1"/>
    <col min="13" max="13" width="9.85546875" bestFit="1" customWidth="1"/>
    <col min="14" max="14" width="14.28515625" bestFit="1" customWidth="1"/>
    <col min="15" max="15" width="12.5703125" bestFit="1" customWidth="1"/>
    <col min="16" max="16" width="10" bestFit="1" customWidth="1"/>
    <col min="18" max="18" width="11.5703125" bestFit="1" customWidth="1"/>
  </cols>
  <sheetData>
    <row r="1" spans="1:18" x14ac:dyDescent="0.25">
      <c r="A1" t="s">
        <v>0</v>
      </c>
      <c r="B1">
        <v>2023</v>
      </c>
      <c r="E1">
        <v>615</v>
      </c>
    </row>
    <row r="2" spans="1:18" x14ac:dyDescent="0.25">
      <c r="E2">
        <f>E1*1.1</f>
        <v>676.5</v>
      </c>
      <c r="N2">
        <v>22200000</v>
      </c>
      <c r="P2">
        <v>30250</v>
      </c>
    </row>
    <row r="3" spans="1:18" x14ac:dyDescent="0.25">
      <c r="A3" t="s">
        <v>1</v>
      </c>
      <c r="B3">
        <v>62.82</v>
      </c>
      <c r="C3">
        <f>B3*10.764</f>
        <v>676.19448</v>
      </c>
      <c r="H3">
        <v>32816</v>
      </c>
      <c r="I3">
        <f>H3*1.1</f>
        <v>36097.600000000006</v>
      </c>
      <c r="N3">
        <v>615</v>
      </c>
      <c r="P3">
        <f>P2/100*105</f>
        <v>31762.5</v>
      </c>
    </row>
    <row r="4" spans="1:18" x14ac:dyDescent="0.25">
      <c r="N4">
        <f>N2/N3</f>
        <v>36097.560975609755</v>
      </c>
      <c r="P4">
        <f>P3/10.764</f>
        <v>2950.8082497212936</v>
      </c>
    </row>
    <row r="5" spans="1:18" x14ac:dyDescent="0.25">
      <c r="A5" t="s">
        <v>2</v>
      </c>
      <c r="B5">
        <v>57.15</v>
      </c>
      <c r="C5">
        <f>B5*10.764</f>
        <v>615.1626</v>
      </c>
    </row>
    <row r="7" spans="1:18" x14ac:dyDescent="0.25">
      <c r="A7" t="s">
        <v>3</v>
      </c>
    </row>
    <row r="10" spans="1:18" x14ac:dyDescent="0.25">
      <c r="A10" t="s">
        <v>4</v>
      </c>
    </row>
    <row r="11" spans="1:18" x14ac:dyDescent="0.25">
      <c r="A11" t="s">
        <v>10</v>
      </c>
      <c r="B11" t="s">
        <v>11</v>
      </c>
      <c r="C11" t="s">
        <v>12</v>
      </c>
      <c r="D11" t="s">
        <v>6</v>
      </c>
      <c r="E11" t="s">
        <v>7</v>
      </c>
      <c r="F11" t="s">
        <v>13</v>
      </c>
      <c r="G11" t="s">
        <v>14</v>
      </c>
    </row>
    <row r="12" spans="1:18" x14ac:dyDescent="0.25">
      <c r="A12">
        <v>1014</v>
      </c>
      <c r="B12">
        <v>1268</v>
      </c>
      <c r="D12">
        <v>35000000</v>
      </c>
      <c r="E12">
        <f>D12/A12</f>
        <v>34516.765285996058</v>
      </c>
      <c r="F12">
        <f>D12/B12</f>
        <v>27602.523659305993</v>
      </c>
    </row>
    <row r="13" spans="1:18" x14ac:dyDescent="0.25">
      <c r="B13">
        <v>1300</v>
      </c>
      <c r="D13">
        <v>30000000</v>
      </c>
      <c r="E13" t="e">
        <f t="shared" ref="E13:E18" si="0">D13/A13</f>
        <v>#DIV/0!</v>
      </c>
      <c r="F13">
        <f t="shared" ref="F13:F18" si="1">D13/B13</f>
        <v>23076.923076923078</v>
      </c>
      <c r="I13">
        <f>F13*1.1</f>
        <v>25384.615384615387</v>
      </c>
      <c r="M13" t="s">
        <v>2</v>
      </c>
      <c r="N13" s="3">
        <v>615</v>
      </c>
      <c r="O13" s="4">
        <f>N13*1.1</f>
        <v>676.5</v>
      </c>
      <c r="R13" s="3">
        <v>185190</v>
      </c>
    </row>
    <row r="14" spans="1:18" x14ac:dyDescent="0.25">
      <c r="A14">
        <v>1150</v>
      </c>
      <c r="D14">
        <v>36000000</v>
      </c>
      <c r="E14">
        <f t="shared" si="0"/>
        <v>31304.347826086956</v>
      </c>
      <c r="F14" t="e">
        <f t="shared" si="1"/>
        <v>#DIV/0!</v>
      </c>
      <c r="M14" t="s">
        <v>16</v>
      </c>
      <c r="N14" s="3">
        <v>35000</v>
      </c>
      <c r="O14">
        <v>3000</v>
      </c>
      <c r="P14" s="4">
        <f>N14-O14</f>
        <v>32000</v>
      </c>
      <c r="R14" s="3">
        <f>R13/100*105</f>
        <v>194449.5</v>
      </c>
    </row>
    <row r="15" spans="1:18" x14ac:dyDescent="0.25">
      <c r="A15">
        <v>970</v>
      </c>
      <c r="D15">
        <v>42500000</v>
      </c>
      <c r="E15">
        <f t="shared" si="0"/>
        <v>43814.432989690722</v>
      </c>
      <c r="F15" t="e">
        <f t="shared" si="1"/>
        <v>#DIV/0!</v>
      </c>
      <c r="M15" t="s">
        <v>6</v>
      </c>
      <c r="N15" s="3">
        <f>N14*N13</f>
        <v>21525000</v>
      </c>
      <c r="O15" s="4">
        <f>O14*O13</f>
        <v>2029500</v>
      </c>
      <c r="R15" s="3">
        <f>R14/10.764</f>
        <v>18064.799331103681</v>
      </c>
    </row>
    <row r="16" spans="1:18" x14ac:dyDescent="0.25">
      <c r="A16" s="2">
        <v>615</v>
      </c>
      <c r="B16" s="2"/>
      <c r="C16" s="2"/>
      <c r="D16" s="2">
        <v>21300000</v>
      </c>
      <c r="E16" s="2">
        <f t="shared" si="0"/>
        <v>34634.146341463413</v>
      </c>
      <c r="F16" s="2" t="e">
        <f t="shared" si="1"/>
        <v>#DIV/0!</v>
      </c>
      <c r="M16" t="s">
        <v>17</v>
      </c>
      <c r="N16" s="3">
        <v>1000000</v>
      </c>
    </row>
    <row r="17" spans="1:14" x14ac:dyDescent="0.25">
      <c r="E17" t="e">
        <f t="shared" si="0"/>
        <v>#DIV/0!</v>
      </c>
      <c r="F17" t="e">
        <f t="shared" si="1"/>
        <v>#DIV/0!</v>
      </c>
      <c r="M17" s="6" t="s">
        <v>18</v>
      </c>
      <c r="N17" s="7">
        <f>SUM(N15:N16)</f>
        <v>22525000</v>
      </c>
    </row>
    <row r="18" spans="1:14" x14ac:dyDescent="0.25">
      <c r="E18" t="e">
        <f t="shared" si="0"/>
        <v>#DIV/0!</v>
      </c>
      <c r="F18" t="e">
        <f t="shared" si="1"/>
        <v>#DIV/0!</v>
      </c>
      <c r="M18" t="s">
        <v>19</v>
      </c>
      <c r="N18" s="4">
        <f>N17*90%</f>
        <v>20272500</v>
      </c>
    </row>
    <row r="19" spans="1:14" x14ac:dyDescent="0.25">
      <c r="M19" t="s">
        <v>20</v>
      </c>
      <c r="N19" s="4">
        <f>N17*80%</f>
        <v>18020000</v>
      </c>
    </row>
    <row r="21" spans="1:14" x14ac:dyDescent="0.25">
      <c r="M21" t="s">
        <v>22</v>
      </c>
      <c r="N21" s="4">
        <f>O13*O14</f>
        <v>2029500</v>
      </c>
    </row>
    <row r="22" spans="1:14" x14ac:dyDescent="0.25">
      <c r="A22" t="s">
        <v>5</v>
      </c>
    </row>
    <row r="23" spans="1:14" x14ac:dyDescent="0.25">
      <c r="B23" t="s">
        <v>2</v>
      </c>
      <c r="C23" t="s">
        <v>6</v>
      </c>
      <c r="D23" t="s">
        <v>7</v>
      </c>
      <c r="M23" t="s">
        <v>23</v>
      </c>
      <c r="N23" s="4">
        <f>O13*18065</f>
        <v>12220972.5</v>
      </c>
    </row>
    <row r="24" spans="1:14" x14ac:dyDescent="0.25">
      <c r="A24">
        <v>2023</v>
      </c>
      <c r="B24">
        <v>472</v>
      </c>
      <c r="C24">
        <v>13615000</v>
      </c>
      <c r="D24">
        <f>C24/B24</f>
        <v>28845.338983050846</v>
      </c>
      <c r="F24">
        <f>D24/100*105</f>
        <v>30287.605932203387</v>
      </c>
    </row>
    <row r="25" spans="1:14" x14ac:dyDescent="0.25">
      <c r="A25" s="2">
        <v>2024</v>
      </c>
      <c r="B25" s="2">
        <v>615</v>
      </c>
      <c r="C25" s="2">
        <v>20500000</v>
      </c>
      <c r="D25" s="2">
        <f t="shared" ref="D25:D27" si="2">C25/B25</f>
        <v>33333.333333333336</v>
      </c>
      <c r="F25">
        <f t="shared" ref="F25:F29" si="3">D25/100*105</f>
        <v>35000.000000000007</v>
      </c>
      <c r="N25" s="4"/>
    </row>
    <row r="26" spans="1:14" x14ac:dyDescent="0.25">
      <c r="A26" s="2">
        <v>2024</v>
      </c>
      <c r="B26" s="2">
        <v>965</v>
      </c>
      <c r="C26" s="2">
        <v>33000000</v>
      </c>
      <c r="D26" s="2">
        <f>C26/B26</f>
        <v>34196.891191709845</v>
      </c>
      <c r="F26">
        <f>D26/100*105</f>
        <v>35906.735751295339</v>
      </c>
    </row>
    <row r="27" spans="1:14" x14ac:dyDescent="0.25">
      <c r="A27" s="1">
        <v>2023</v>
      </c>
      <c r="B27" s="1">
        <v>721</v>
      </c>
      <c r="C27" s="1">
        <v>33085000</v>
      </c>
      <c r="D27" s="1">
        <f t="shared" si="2"/>
        <v>45887.656033287101</v>
      </c>
      <c r="F27">
        <f t="shared" si="3"/>
        <v>48182.038834951454</v>
      </c>
      <c r="G27" t="s">
        <v>15</v>
      </c>
    </row>
    <row r="28" spans="1:14" x14ac:dyDescent="0.25">
      <c r="A28" s="2">
        <v>2023</v>
      </c>
      <c r="B28" s="2">
        <v>472</v>
      </c>
      <c r="C28" s="2">
        <v>15940000</v>
      </c>
      <c r="D28" s="2">
        <f>C28/B28</f>
        <v>33771.186440677964</v>
      </c>
      <c r="F28">
        <f t="shared" si="3"/>
        <v>35459.745762711864</v>
      </c>
    </row>
    <row r="29" spans="1:14" x14ac:dyDescent="0.25">
      <c r="B29" s="5">
        <v>652</v>
      </c>
      <c r="C29" s="5">
        <v>20650000</v>
      </c>
      <c r="D29" s="5">
        <f>C29/B29</f>
        <v>31671.779141104296</v>
      </c>
      <c r="F29">
        <f t="shared" si="3"/>
        <v>33255.36809815951</v>
      </c>
    </row>
    <row r="31" spans="1:14" x14ac:dyDescent="0.25">
      <c r="A31" t="s">
        <v>8</v>
      </c>
    </row>
    <row r="32" spans="1:14" x14ac:dyDescent="0.25">
      <c r="A32">
        <v>40000</v>
      </c>
    </row>
    <row r="33" spans="1:4" x14ac:dyDescent="0.25">
      <c r="A33">
        <v>42000</v>
      </c>
    </row>
    <row r="34" spans="1:4" x14ac:dyDescent="0.25">
      <c r="A34" t="s">
        <v>9</v>
      </c>
    </row>
    <row r="37" spans="1:4" x14ac:dyDescent="0.25">
      <c r="A37">
        <v>18.760000000000002</v>
      </c>
      <c r="B37">
        <v>10</v>
      </c>
      <c r="C37">
        <f>B37*A37</f>
        <v>187.60000000000002</v>
      </c>
    </row>
    <row r="38" spans="1:4" x14ac:dyDescent="0.25">
      <c r="A38">
        <v>13.2</v>
      </c>
      <c r="B38">
        <v>9.65</v>
      </c>
      <c r="C38">
        <f t="shared" ref="C38:C44" si="4">B38*A38</f>
        <v>127.38</v>
      </c>
    </row>
    <row r="39" spans="1:4" x14ac:dyDescent="0.25">
      <c r="A39">
        <v>6.39</v>
      </c>
      <c r="B39">
        <v>4.3899999999999997</v>
      </c>
      <c r="C39">
        <f t="shared" si="4"/>
        <v>28.052099999999996</v>
      </c>
    </row>
    <row r="40" spans="1:4" x14ac:dyDescent="0.25">
      <c r="A40">
        <v>5</v>
      </c>
      <c r="B40">
        <v>2.88</v>
      </c>
      <c r="C40">
        <f t="shared" si="4"/>
        <v>14.399999999999999</v>
      </c>
    </row>
    <row r="41" spans="1:4" x14ac:dyDescent="0.25">
      <c r="A41">
        <v>9.77</v>
      </c>
      <c r="B41">
        <v>7.13</v>
      </c>
      <c r="C41">
        <f t="shared" si="4"/>
        <v>69.6601</v>
      </c>
    </row>
    <row r="42" spans="1:4" x14ac:dyDescent="0.25">
      <c r="A42">
        <v>4.83</v>
      </c>
      <c r="B42">
        <v>3</v>
      </c>
      <c r="C42">
        <f t="shared" si="4"/>
        <v>14.49</v>
      </c>
    </row>
    <row r="43" spans="1:4" x14ac:dyDescent="0.25">
      <c r="A43">
        <v>11.1</v>
      </c>
      <c r="B43">
        <v>10.119999999999999</v>
      </c>
      <c r="C43">
        <f t="shared" si="4"/>
        <v>112.33199999999999</v>
      </c>
    </row>
    <row r="44" spans="1:4" x14ac:dyDescent="0.25">
      <c r="A44">
        <v>6.49</v>
      </c>
      <c r="B44">
        <v>3.75</v>
      </c>
      <c r="C44">
        <f t="shared" si="4"/>
        <v>24.337500000000002</v>
      </c>
    </row>
    <row r="45" spans="1:4" x14ac:dyDescent="0.25">
      <c r="C45">
        <f>SUM(C37:C44)</f>
        <v>578.25169999999991</v>
      </c>
      <c r="D45" s="1">
        <f>615-C45</f>
        <v>36.748300000000086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s">
        <v>21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ht="23.25" x14ac:dyDescent="0.25">
      <c r="A1" s="8" t="s">
        <v>24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2024-09-30T06:42:51Z</dcterms:modified>
</cp:coreProperties>
</file>