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Tushar A patil\"/>
    </mc:Choice>
  </mc:AlternateContent>
  <xr:revisionPtr revIDLastSave="0" documentId="13_ncr:1_{4EC3E860-7135-4A8F-898C-6F1393F65FD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6" i="4" l="1"/>
  <c r="Q35" i="4"/>
  <c r="P8" i="4" l="1"/>
  <c r="P7" i="4"/>
  <c r="P6" i="4"/>
  <c r="P5" i="4"/>
  <c r="Q8" i="4"/>
  <c r="Q7" i="4"/>
  <c r="Q6" i="4"/>
  <c r="Q5" i="4"/>
  <c r="Q33" i="4"/>
  <c r="Q27" i="4"/>
  <c r="Q28" i="4"/>
  <c r="Q29" i="4"/>
  <c r="Q30" i="4"/>
  <c r="Q31" i="4"/>
  <c r="Q32" i="4"/>
  <c r="Q26" i="4"/>
  <c r="I21" i="4"/>
  <c r="J19" i="4"/>
  <c r="I30" i="4"/>
  <c r="Q12" i="4" l="1"/>
  <c r="P12" i="4"/>
  <c r="P11" i="4"/>
  <c r="Q11" i="4" s="1"/>
  <c r="Q10" i="4"/>
  <c r="P10" i="4"/>
  <c r="P9" i="4"/>
  <c r="Q9" i="4" s="1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<sst xmlns="http://schemas.openxmlformats.org/spreadsheetml/2006/main" count="32" uniqueCount="29">
  <si>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</si>
  <si>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</si>
  <si>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</si>
  <si>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</si>
  <si>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</si>
  <si>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</si>
  <si>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</si>
  <si>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</si>
  <si>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</si>
  <si>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</si>
  <si>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</si>
  <si>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</si>
  <si>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</si>
  <si>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1208, 12th Floor, Wing - B, Jasmine sector no 10 Taloja MIDC Road khoni , Kalyan, </t>
  </si>
  <si>
    <t>agreement - 17.02.2021</t>
  </si>
  <si>
    <t>av</t>
  </si>
  <si>
    <t>sd</t>
  </si>
  <si>
    <t>rd</t>
  </si>
  <si>
    <t>rate</t>
  </si>
  <si>
    <t>fmv</t>
  </si>
  <si>
    <t>2 wheerler parking - 1</t>
  </si>
  <si>
    <t>oc -2019</t>
  </si>
  <si>
    <t>mc a</t>
  </si>
  <si>
    <t>ls - 30 to 35 lakhs</t>
  </si>
  <si>
    <t>ca</t>
  </si>
  <si>
    <t>02.09.24</t>
  </si>
  <si>
    <t>21.05.24</t>
  </si>
  <si>
    <t>02.05.24</t>
  </si>
  <si>
    <t>22.03.24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</si>
</sst>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496560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F1211-AB2A-4B2A-9232-78FC2893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30960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D851E9-559B-49C0-9889-A85D04861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1A5A92-F638-4075-A267-6C2200FEB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0BDC05-2F9B-47DF-B6AE-AA747D796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33C93-D6EC-49AC-A446-FBFACC2F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343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A18470-2F8E-49BB-9EC8-93E26C1F5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3C9641-9C6D-45B0-82BD-2376E0DF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305</v>
      </c>
      <c r="C2" s="4">
        <f>B2*1.2</f>
        <v>366</v>
      </c>
      <c r="D2" s="4">
        <f t="shared" ref="D2:D13" si="2">C2*1.2</f>
        <v>439.2</v>
      </c>
      <c r="E2" s="5">
        <f t="shared" ref="E2:E13" si="3">R2</f>
        <v>2800000</v>
      </c>
      <c r="F2" s="15">
        <f t="shared" ref="F2:F13" si="4">ROUND((E2/B2),0)</f>
        <v>9180</v>
      </c>
      <c r="G2" s="10">
        <f t="shared" ref="G2:G13" si="5">ROUND((E2/C2),0)</f>
        <v>7650</v>
      </c>
      <c r="H2" s="10">
        <f t="shared" ref="H2:H13" si="6">ROUND((E2/D2),0)</f>
        <v>6375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305</v>
      </c>
      <c r="R2" s="2">
        <v>2800000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380</v>
      </c>
      <c r="C3" s="4">
        <f t="shared" ref="C3:C15" si="9">B3*1.2</f>
        <v>456</v>
      </c>
      <c r="D3" s="4">
        <f t="shared" si="2"/>
        <v>547.19999999999993</v>
      </c>
      <c r="E3" s="16">
        <f t="shared" si="3"/>
        <v>3200000</v>
      </c>
      <c r="F3" s="15">
        <f t="shared" si="4"/>
        <v>8421</v>
      </c>
      <c r="G3" s="10">
        <f t="shared" si="5"/>
        <v>7018</v>
      </c>
      <c r="H3" s="10">
        <f t="shared" si="6"/>
        <v>5848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380</v>
      </c>
      <c r="R3" s="2">
        <v>3200000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425</v>
      </c>
      <c r="C4" s="4">
        <f t="shared" si="9"/>
        <v>510</v>
      </c>
      <c r="D4" s="4">
        <f t="shared" si="2"/>
        <v>612</v>
      </c>
      <c r="E4" s="16">
        <f t="shared" si="3"/>
        <v>3500000</v>
      </c>
      <c r="F4" s="10">
        <f t="shared" si="4"/>
        <v>8235</v>
      </c>
      <c r="G4" s="10">
        <f t="shared" si="5"/>
        <v>6863</v>
      </c>
      <c r="H4" s="10">
        <f t="shared" si="6"/>
        <v>5719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425</v>
      </c>
      <c r="R4" s="2">
        <v>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305.05176</v>
      </c>
      <c r="C5" s="4">
        <f t="shared" si="9"/>
        <v>366.06211200000001</v>
      </c>
      <c r="D5" s="4">
        <f t="shared" si="2"/>
        <v>439.27453439999999</v>
      </c>
      <c r="E5" s="16">
        <f t="shared" si="3"/>
        <v>1165150</v>
      </c>
      <c r="F5" s="10">
        <f t="shared" si="4"/>
        <v>3820</v>
      </c>
      <c r="G5" s="10">
        <f t="shared" si="5"/>
        <v>3183</v>
      </c>
      <c r="H5" s="10">
        <f t="shared" si="6"/>
        <v>2652</v>
      </c>
      <c r="I5" s="4" t="e">
        <f>#REF!</f>
        <v>#REF!</v>
      </c>
      <c r="J5" s="4" t="str">
        <f t="shared" si="7"/>
        <v>02.09.24</v>
      </c>
      <c r="O5">
        <v>0</v>
      </c>
      <c r="P5">
        <f t="shared" si="8"/>
        <v>0</v>
      </c>
      <c r="Q5">
        <f>28.34*10.764</f>
        <v>305.05176</v>
      </c>
      <c r="R5" s="2">
        <v>1165150</v>
      </c>
      <c r="S5" s="8" t="s">
        <v>25</v>
      </c>
      <c r="T5" s="8"/>
    </row>
    <row r="6" spans="1:20" x14ac:dyDescent="0.25">
      <c r="A6" s="4">
        <f t="shared" si="0"/>
        <v>0</v>
      </c>
      <c r="B6" s="4">
        <f t="shared" si="1"/>
        <v>296.97875999999997</v>
      </c>
      <c r="C6" s="4">
        <f t="shared" si="9"/>
        <v>356.37451199999992</v>
      </c>
      <c r="D6" s="4">
        <f t="shared" si="2"/>
        <v>427.6494143999999</v>
      </c>
      <c r="E6" s="16">
        <f t="shared" si="3"/>
        <v>1215708</v>
      </c>
      <c r="F6" s="15">
        <f t="shared" si="4"/>
        <v>4094</v>
      </c>
      <c r="G6" s="10">
        <f t="shared" si="5"/>
        <v>3411</v>
      </c>
      <c r="H6" s="10">
        <f t="shared" si="6"/>
        <v>2843</v>
      </c>
      <c r="I6" s="4" t="e">
        <f>#REF!</f>
        <v>#REF!</v>
      </c>
      <c r="J6" s="4" t="str">
        <f t="shared" si="7"/>
        <v>21.05.24</v>
      </c>
      <c r="O6">
        <v>0</v>
      </c>
      <c r="P6">
        <f t="shared" si="8"/>
        <v>0</v>
      </c>
      <c r="Q6">
        <f>27.59*10.764</f>
        <v>296.97875999999997</v>
      </c>
      <c r="R6" s="2">
        <v>1215708</v>
      </c>
      <c r="S6" s="8" t="s">
        <v>26</v>
      </c>
      <c r="T6" s="8"/>
    </row>
    <row r="7" spans="1:20" x14ac:dyDescent="0.25">
      <c r="A7" s="4">
        <f t="shared" si="0"/>
        <v>0</v>
      </c>
      <c r="B7" s="4">
        <f t="shared" si="1"/>
        <v>305.05176</v>
      </c>
      <c r="C7" s="4">
        <f t="shared" si="9"/>
        <v>366.06211200000001</v>
      </c>
      <c r="D7" s="4">
        <f t="shared" si="2"/>
        <v>439.27453439999999</v>
      </c>
      <c r="E7" s="16">
        <f t="shared" si="3"/>
        <v>1465150</v>
      </c>
      <c r="F7" s="15">
        <f t="shared" si="4"/>
        <v>4803</v>
      </c>
      <c r="G7" s="10">
        <f t="shared" si="5"/>
        <v>4002</v>
      </c>
      <c r="H7" s="10">
        <f t="shared" si="6"/>
        <v>3335</v>
      </c>
      <c r="I7" s="4" t="e">
        <f>#REF!</f>
        <v>#REF!</v>
      </c>
      <c r="J7" s="4" t="str">
        <f t="shared" si="7"/>
        <v>02.05.24</v>
      </c>
      <c r="O7">
        <v>0</v>
      </c>
      <c r="P7">
        <f t="shared" si="8"/>
        <v>0</v>
      </c>
      <c r="Q7">
        <f>28.34*10.764</f>
        <v>305.05176</v>
      </c>
      <c r="R7" s="2">
        <v>1465150</v>
      </c>
      <c r="S7" s="8" t="s">
        <v>27</v>
      </c>
      <c r="T7" s="8"/>
    </row>
    <row r="8" spans="1:20" x14ac:dyDescent="0.25">
      <c r="A8" s="4">
        <f t="shared" si="0"/>
        <v>0</v>
      </c>
      <c r="B8" s="4">
        <f t="shared" si="1"/>
        <v>379.96919999999994</v>
      </c>
      <c r="C8" s="4">
        <f t="shared" si="9"/>
        <v>455.96303999999992</v>
      </c>
      <c r="D8" s="4">
        <f t="shared" si="2"/>
        <v>547.15564799999993</v>
      </c>
      <c r="E8" s="16">
        <f t="shared" si="3"/>
        <v>1363573</v>
      </c>
      <c r="F8" s="10">
        <f t="shared" si="4"/>
        <v>3589</v>
      </c>
      <c r="G8" s="10">
        <f t="shared" si="5"/>
        <v>2991</v>
      </c>
      <c r="H8" s="10">
        <f t="shared" si="6"/>
        <v>2492</v>
      </c>
      <c r="I8" s="4" t="e">
        <f>#REF!</f>
        <v>#REF!</v>
      </c>
      <c r="J8" s="4" t="str">
        <f t="shared" si="7"/>
        <v>22.03.24</v>
      </c>
      <c r="O8">
        <v>0</v>
      </c>
      <c r="P8">
        <f t="shared" si="8"/>
        <v>0</v>
      </c>
      <c r="Q8">
        <f>35.3*10.764</f>
        <v>379.96919999999994</v>
      </c>
      <c r="R8" s="2">
        <v>1363573</v>
      </c>
      <c r="S8" s="8" t="s">
        <v>28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H19" t="s">
        <v>24</v>
      </c>
      <c r="I19">
        <v>380</v>
      </c>
      <c r="J19">
        <f>35.3*10.764</f>
        <v>379.96919999999994</v>
      </c>
      <c r="O19" t="s">
        <v>20</v>
      </c>
    </row>
    <row r="20" spans="7:24" x14ac:dyDescent="0.25">
      <c r="H20" t="s">
        <v>18</v>
      </c>
      <c r="I20">
        <v>7500</v>
      </c>
    </row>
    <row r="21" spans="7:24" x14ac:dyDescent="0.25">
      <c r="H21" t="s">
        <v>19</v>
      </c>
      <c r="I21">
        <f>I20*I19</f>
        <v>2850000</v>
      </c>
    </row>
    <row r="22" spans="7:24" x14ac:dyDescent="0.25">
      <c r="G22" s="6"/>
      <c r="H22" s="6"/>
    </row>
    <row r="24" spans="7:24" x14ac:dyDescent="0.25">
      <c r="H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21</v>
      </c>
      <c r="O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O26">
        <v>3.86</v>
      </c>
      <c r="P26" s="11">
        <v>3.45</v>
      </c>
      <c r="Q26" s="11">
        <f>P26*O26</f>
        <v>13.317</v>
      </c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1325276</v>
      </c>
      <c r="O27">
        <v>4.25</v>
      </c>
      <c r="P27" s="11">
        <v>3.76</v>
      </c>
      <c r="Q27" s="11">
        <f t="shared" ref="Q27:Q32" si="21">P27*O27</f>
        <v>15.979999999999999</v>
      </c>
      <c r="R27" s="11"/>
      <c r="T27" s="11"/>
      <c r="U27" s="11"/>
      <c r="V27" s="11"/>
      <c r="W27" s="11"/>
      <c r="X27" s="11"/>
    </row>
    <row r="28" spans="7:24" x14ac:dyDescent="0.25">
      <c r="H28" t="s">
        <v>16</v>
      </c>
      <c r="I28">
        <v>92500</v>
      </c>
      <c r="O28" s="11">
        <v>4.26</v>
      </c>
      <c r="P28" s="11">
        <v>2.35</v>
      </c>
      <c r="Q28" s="11">
        <f t="shared" si="21"/>
        <v>10.010999999999999</v>
      </c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I29">
        <v>14700</v>
      </c>
      <c r="O29" s="11">
        <v>8.1199999999999992</v>
      </c>
      <c r="P29" s="11">
        <v>22.71</v>
      </c>
      <c r="Q29" s="11">
        <f t="shared" si="21"/>
        <v>184.40519999999998</v>
      </c>
      <c r="R29" s="11"/>
      <c r="T29" s="11"/>
      <c r="U29" s="11"/>
      <c r="V29" s="11"/>
      <c r="W29" s="11"/>
      <c r="X29" s="11"/>
    </row>
    <row r="30" spans="7:24" x14ac:dyDescent="0.25">
      <c r="I30">
        <f>SUM(I27:I29)</f>
        <v>1432476</v>
      </c>
      <c r="O30" s="11">
        <v>7.5</v>
      </c>
      <c r="P30" s="11">
        <v>4.78</v>
      </c>
      <c r="Q30" s="11">
        <f t="shared" si="21"/>
        <v>35.85</v>
      </c>
      <c r="R30" s="11"/>
      <c r="T30" s="11"/>
      <c r="U30" s="11"/>
      <c r="V30" s="11"/>
      <c r="W30" s="11"/>
      <c r="X30" s="11"/>
    </row>
    <row r="31" spans="7:24" x14ac:dyDescent="0.25">
      <c r="O31" s="11">
        <v>2.2999999999999998</v>
      </c>
      <c r="P31" s="11">
        <v>2.69</v>
      </c>
      <c r="Q31" s="11">
        <f t="shared" si="21"/>
        <v>6.1869999999999994</v>
      </c>
      <c r="R31" s="11"/>
      <c r="T31" s="11"/>
      <c r="U31" s="11"/>
      <c r="V31" s="11"/>
      <c r="W31" s="11"/>
      <c r="X31" s="11"/>
    </row>
    <row r="32" spans="7:24" x14ac:dyDescent="0.25">
      <c r="O32" s="11">
        <v>8.15</v>
      </c>
      <c r="P32" s="11">
        <v>11.3</v>
      </c>
      <c r="Q32" s="11">
        <f t="shared" si="21"/>
        <v>92.095000000000013</v>
      </c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>
        <f>SUM(Q26:Q32)</f>
        <v>357.84520000000003</v>
      </c>
      <c r="R33" s="11"/>
      <c r="S33" s="6"/>
      <c r="T33" s="11"/>
      <c r="U33" s="11"/>
      <c r="V33" s="11"/>
      <c r="W33" s="11"/>
      <c r="X33" s="11"/>
    </row>
    <row r="34" spans="16:24" x14ac:dyDescent="0.25">
      <c r="Q34" s="11">
        <v>8000</v>
      </c>
      <c r="R34" s="11"/>
    </row>
    <row r="35" spans="16:24" x14ac:dyDescent="0.25">
      <c r="Q35" s="11">
        <f>Q34*Q33</f>
        <v>2862761.6</v>
      </c>
      <c r="R35" s="11"/>
      <c r="T35" s="6"/>
    </row>
    <row r="36" spans="16:24" x14ac:dyDescent="0.25">
      <c r="P36" s="11"/>
      <c r="Q36" s="11">
        <f>Q35/380</f>
        <v>7533.5831578947373</v>
      </c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2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2024-09-14T04:43:04Z</dcterms:modified>
</cp:coreProperties>
</file>