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Vidya Patkar\"/>
    </mc:Choice>
  </mc:AlternateContent>
  <xr:revisionPtr revIDLastSave="0" documentId="13_ncr:1_{9A98CFAD-3788-4A6F-B0F0-595D3A45E4A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7" i="4" l="1"/>
  <c r="P7" i="4"/>
  <c r="Q5" i="4"/>
  <c r="S5" i="4"/>
  <c r="Q2" i="4" l="1"/>
  <c r="J22" i="4"/>
  <c r="R32" i="4"/>
  <c r="R31" i="4"/>
  <c r="R30" i="4"/>
  <c r="R29" i="4"/>
  <c r="R28" i="4"/>
  <c r="R27" i="4"/>
  <c r="R26" i="4"/>
  <c r="R25" i="4"/>
  <c r="R24" i="4"/>
  <c r="R23" i="4"/>
  <c r="P8" i="4" l="1"/>
  <c r="Q8" i="4" s="1"/>
  <c r="Q7" i="4"/>
  <c r="P6" i="4"/>
  <c r="P5" i="4"/>
  <c r="P4" i="4"/>
  <c r="P3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<sst xmlns="http://schemas.openxmlformats.org/spreadsheetml/2006/main" count="26" uniqueCount="23">
  <si>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</si>
  <si>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</si>
  <si>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</si>
  <si>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</si>
  <si>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</si>
  <si>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</si>
  <si>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</si>
  <si>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</si>
  <si>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</si>
  <si>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</si>
  <si>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</si>
  <si>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</si>
  <si>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</si>
  <si>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mca</t>
  </si>
  <si>
    <t xml:space="preserve"> Flat No. 501, 5th Floor, Yash Plaza, Dr. D'silva road, Dadar West</t>
  </si>
  <si>
    <t>38000 to 40000 on ca</t>
  </si>
  <si>
    <t>ca</t>
  </si>
  <si>
    <t>rate</t>
  </si>
  <si>
    <t>fmv</t>
  </si>
  <si>
    <t xml:space="preserve">yoc - 2015 -possession </t>
  </si>
  <si>
    <t>15.05.24</t>
  </si>
  <si>
    <t>21.07.22</t>
  </si>
  <si>
    <t>02.06.2016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</si>
</sst>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153607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8A0921-6E3D-410E-BFAB-AD0C04D6B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7882E-805D-42E3-AF40-F80E7B387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A1BB3-1D69-4A51-911A-0E1FDA24E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06421-9A1E-4E81-8BAF-FF2DB850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9F8226-29A0-4BFE-9E63-6A4D2C48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486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36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9F6B9C-331B-40A7-82DC-BFBD8FA08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701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="85" zoomScaleNormal="85" workbookViewId="0">
      <selection activeCell="W6" sqref="W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333.33333333333337</v>
      </c>
      <c r="C2" s="4">
        <f>B2*1.2</f>
        <v>400.00000000000006</v>
      </c>
      <c r="D2" s="4">
        <f t="shared" ref="D2:D13" si="2">C2*1.2</f>
        <v>480.00000000000006</v>
      </c>
      <c r="E2" s="15">
        <f t="shared" ref="E2:E13" si="3">R2</f>
        <v>13500000</v>
      </c>
      <c r="F2" s="14">
        <f t="shared" ref="F2:F13" si="4">ROUND((E2/B2),0)</f>
        <v>40500</v>
      </c>
      <c r="G2" s="10">
        <f t="shared" ref="G2:G13" si="5">ROUND((E2/C2),0)</f>
        <v>33750</v>
      </c>
      <c r="H2" s="10">
        <f t="shared" ref="H2:H13" si="6">ROUND((E2/D2),0)</f>
        <v>28125</v>
      </c>
      <c r="I2" s="4" t="e">
        <f>#REF!</f>
        <v>#REF!</v>
      </c>
      <c r="J2" s="4">
        <f t="shared" ref="J2:J13" si="7">S2</f>
        <v>0</v>
      </c>
      <c r="O2">
        <v>0</v>
      </c>
      <c r="P2">
        <v>400</v>
      </c>
      <c r="Q2">
        <f>P2/1.2</f>
        <v>333.33333333333337</v>
      </c>
      <c r="R2" s="2">
        <v>13500000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450</v>
      </c>
      <c r="C3" s="4">
        <f t="shared" ref="C3:C15" si="8">B3*1.2</f>
        <v>540</v>
      </c>
      <c r="D3" s="4">
        <f t="shared" si="2"/>
        <v>648</v>
      </c>
      <c r="E3" s="15">
        <f t="shared" si="3"/>
        <v>18000000</v>
      </c>
      <c r="F3" s="10">
        <f t="shared" si="4"/>
        <v>40000</v>
      </c>
      <c r="G3" s="10">
        <f t="shared" si="5"/>
        <v>33333</v>
      </c>
      <c r="H3" s="10">
        <f t="shared" si="6"/>
        <v>27778</v>
      </c>
      <c r="I3" s="4" t="e">
        <f>#REF!</f>
        <v>#REF!</v>
      </c>
      <c r="J3" s="4">
        <f t="shared" si="7"/>
        <v>0</v>
      </c>
      <c r="O3">
        <v>0</v>
      </c>
      <c r="P3">
        <f t="shared" ref="P3:P8" si="9">O3/1.2</f>
        <v>0</v>
      </c>
      <c r="Q3">
        <v>450</v>
      </c>
      <c r="R3" s="2">
        <v>18000000</v>
      </c>
      <c r="S3" s="8"/>
      <c r="T3" s="8"/>
    </row>
    <row r="4" spans="1:22" x14ac:dyDescent="0.25">
      <c r="A4" s="4">
        <f t="shared" si="0"/>
        <v>0</v>
      </c>
      <c r="B4" s="4">
        <f t="shared" si="1"/>
        <v>277</v>
      </c>
      <c r="C4" s="4">
        <f t="shared" si="8"/>
        <v>332.4</v>
      </c>
      <c r="D4" s="4">
        <f t="shared" si="2"/>
        <v>398.87999999999994</v>
      </c>
      <c r="E4" s="15">
        <f t="shared" si="3"/>
        <v>12500000</v>
      </c>
      <c r="F4" s="14">
        <f t="shared" si="4"/>
        <v>45126</v>
      </c>
      <c r="G4" s="10">
        <f t="shared" si="5"/>
        <v>37605</v>
      </c>
      <c r="H4" s="10">
        <f t="shared" si="6"/>
        <v>31338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277</v>
      </c>
      <c r="R4" s="2">
        <v>12500000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530</v>
      </c>
      <c r="C5" s="4">
        <f t="shared" si="8"/>
        <v>636</v>
      </c>
      <c r="D5" s="4">
        <f t="shared" si="2"/>
        <v>763.19999999999993</v>
      </c>
      <c r="E5" s="15">
        <f t="shared" si="3"/>
        <v>21089000</v>
      </c>
      <c r="F5" s="14">
        <f t="shared" si="4"/>
        <v>39791</v>
      </c>
      <c r="G5" s="10">
        <f t="shared" si="5"/>
        <v>33159</v>
      </c>
      <c r="H5" s="10">
        <f t="shared" si="6"/>
        <v>27632</v>
      </c>
      <c r="I5" s="4" t="e">
        <f>#REF!</f>
        <v>#REF!</v>
      </c>
      <c r="J5" s="4">
        <f t="shared" si="7"/>
        <v>120</v>
      </c>
      <c r="O5">
        <v>0</v>
      </c>
      <c r="P5">
        <f t="shared" si="9"/>
        <v>0</v>
      </c>
      <c r="Q5">
        <f>410+S5</f>
        <v>530</v>
      </c>
      <c r="R5" s="2">
        <v>21089000</v>
      </c>
      <c r="S5" s="8">
        <f>300*40%</f>
        <v>120</v>
      </c>
      <c r="T5" s="8" t="s">
        <v>20</v>
      </c>
      <c r="U5">
        <v>8</v>
      </c>
    </row>
    <row r="6" spans="1:22" x14ac:dyDescent="0.25">
      <c r="A6" s="4">
        <f t="shared" si="0"/>
        <v>0</v>
      </c>
      <c r="B6" s="4">
        <f t="shared" si="1"/>
        <v>506.23</v>
      </c>
      <c r="C6" s="4">
        <f t="shared" si="8"/>
        <v>607.476</v>
      </c>
      <c r="D6" s="4">
        <f t="shared" si="2"/>
        <v>728.97119999999995</v>
      </c>
      <c r="E6" s="15">
        <f t="shared" si="3"/>
        <v>15202000</v>
      </c>
      <c r="F6" s="10">
        <f t="shared" si="4"/>
        <v>30030</v>
      </c>
      <c r="G6" s="10">
        <f t="shared" si="5"/>
        <v>25025</v>
      </c>
      <c r="H6" s="10">
        <f t="shared" si="6"/>
        <v>20854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506.23</v>
      </c>
      <c r="R6" s="2">
        <v>15202000</v>
      </c>
      <c r="S6" s="8"/>
      <c r="T6" s="8" t="s">
        <v>21</v>
      </c>
      <c r="V6">
        <v>19060586</v>
      </c>
    </row>
    <row r="7" spans="1:22" x14ac:dyDescent="0.25">
      <c r="A7" s="4">
        <f t="shared" si="0"/>
        <v>0</v>
      </c>
      <c r="B7" s="4">
        <f t="shared" si="1"/>
        <v>360.05580000000003</v>
      </c>
      <c r="C7" s="4">
        <f t="shared" si="8"/>
        <v>432.06696000000005</v>
      </c>
      <c r="D7" s="4">
        <f t="shared" si="2"/>
        <v>518.48035200000004</v>
      </c>
      <c r="E7" s="15">
        <f t="shared" si="3"/>
        <v>12000000</v>
      </c>
      <c r="F7" s="14">
        <f t="shared" si="4"/>
        <v>33328</v>
      </c>
      <c r="G7" s="10">
        <f t="shared" si="5"/>
        <v>27773</v>
      </c>
      <c r="H7" s="10">
        <f t="shared" si="6"/>
        <v>23145</v>
      </c>
      <c r="I7" s="4" t="e">
        <f>#REF!</f>
        <v>#REF!</v>
      </c>
      <c r="J7" s="4">
        <f t="shared" si="7"/>
        <v>0</v>
      </c>
      <c r="O7">
        <v>0</v>
      </c>
      <c r="P7">
        <f>40.14*10.764</f>
        <v>432.06695999999999</v>
      </c>
      <c r="Q7">
        <f t="shared" ref="Q7:Q8" si="10">P7/1.2</f>
        <v>360.05580000000003</v>
      </c>
      <c r="R7" s="2">
        <v>12000000</v>
      </c>
      <c r="S7" s="8"/>
      <c r="T7" s="8" t="s">
        <v>22</v>
      </c>
      <c r="V7">
        <f>F7*1.3</f>
        <v>43326.400000000001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8"/>
        <v>0</v>
      </c>
      <c r="D8" s="4">
        <f t="shared" si="2"/>
        <v>0</v>
      </c>
      <c r="E8" s="1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8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8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8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8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8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7:24" x14ac:dyDescent="0.25">
      <c r="I18" t="s">
        <v>14</v>
      </c>
    </row>
    <row r="20" spans="7:24" x14ac:dyDescent="0.25">
      <c r="I20" t="s">
        <v>16</v>
      </c>
      <c r="J20">
        <v>363</v>
      </c>
    </row>
    <row r="21" spans="7:24" x14ac:dyDescent="0.25">
      <c r="I21" t="s">
        <v>17</v>
      </c>
      <c r="J21">
        <v>40000</v>
      </c>
    </row>
    <row r="22" spans="7:24" x14ac:dyDescent="0.25">
      <c r="G22" s="6"/>
      <c r="H22" s="6"/>
      <c r="I22" t="s">
        <v>18</v>
      </c>
      <c r="J22">
        <f>J21*J20</f>
        <v>14520000</v>
      </c>
      <c r="P22" t="s">
        <v>13</v>
      </c>
    </row>
    <row r="23" spans="7:24" x14ac:dyDescent="0.25">
      <c r="P23">
        <v>20.16</v>
      </c>
      <c r="Q23">
        <v>9</v>
      </c>
      <c r="R23">
        <f>Q23*P23</f>
        <v>181.44</v>
      </c>
    </row>
    <row r="24" spans="7:24" x14ac:dyDescent="0.25">
      <c r="P24" s="11">
        <v>8</v>
      </c>
      <c r="Q24" s="11">
        <v>7</v>
      </c>
      <c r="R24">
        <f t="shared" ref="R24:R31" si="23">Q24*P24</f>
        <v>56</v>
      </c>
      <c r="T24" s="11"/>
      <c r="U24" s="11"/>
      <c r="V24" s="11"/>
      <c r="W24" s="11"/>
      <c r="X24" s="11"/>
    </row>
    <row r="25" spans="7:24" x14ac:dyDescent="0.25">
      <c r="P25" s="11">
        <v>8.66</v>
      </c>
      <c r="Q25" s="13">
        <v>7</v>
      </c>
      <c r="R25">
        <f t="shared" si="23"/>
        <v>60.620000000000005</v>
      </c>
      <c r="T25" s="13"/>
      <c r="U25" s="13"/>
      <c r="V25" s="11"/>
      <c r="W25" s="11"/>
      <c r="X25" s="11"/>
    </row>
    <row r="26" spans="7:24" x14ac:dyDescent="0.25">
      <c r="I26" t="s">
        <v>19</v>
      </c>
      <c r="P26" s="11">
        <v>5.58</v>
      </c>
      <c r="Q26" s="11">
        <v>3</v>
      </c>
      <c r="R26">
        <f t="shared" si="23"/>
        <v>16.740000000000002</v>
      </c>
      <c r="T26" s="11"/>
      <c r="U26" s="11"/>
      <c r="V26" s="11"/>
      <c r="W26" s="11"/>
      <c r="X26" s="11"/>
    </row>
    <row r="27" spans="7:24" x14ac:dyDescent="0.25">
      <c r="P27" s="11">
        <v>9</v>
      </c>
      <c r="Q27" s="11">
        <v>9</v>
      </c>
      <c r="R27">
        <f t="shared" si="23"/>
        <v>81</v>
      </c>
      <c r="T27" s="11"/>
      <c r="U27" s="11"/>
      <c r="V27" s="11"/>
      <c r="W27" s="11"/>
      <c r="X27" s="11"/>
    </row>
    <row r="28" spans="7:24" x14ac:dyDescent="0.25">
      <c r="I28" t="s">
        <v>15</v>
      </c>
      <c r="P28" s="11">
        <v>4.58</v>
      </c>
      <c r="Q28" s="11">
        <v>4</v>
      </c>
      <c r="R28">
        <f t="shared" si="23"/>
        <v>18.32</v>
      </c>
      <c r="T28" s="12"/>
      <c r="U28" s="12"/>
      <c r="V28" s="11"/>
      <c r="W28" s="11"/>
      <c r="X28" s="11"/>
    </row>
    <row r="29" spans="7:24" x14ac:dyDescent="0.25">
      <c r="P29" s="11">
        <v>4.58</v>
      </c>
      <c r="Q29" s="11">
        <v>4</v>
      </c>
      <c r="R29">
        <f t="shared" si="23"/>
        <v>18.32</v>
      </c>
      <c r="T29" s="11"/>
      <c r="U29" s="11"/>
      <c r="V29" s="11"/>
      <c r="W29" s="11"/>
      <c r="X29" s="11"/>
    </row>
    <row r="30" spans="7:24" x14ac:dyDescent="0.25">
      <c r="P30" s="11">
        <v>4</v>
      </c>
      <c r="Q30" s="11">
        <v>7</v>
      </c>
      <c r="R30">
        <f t="shared" si="23"/>
        <v>28</v>
      </c>
      <c r="T30" s="11"/>
      <c r="U30" s="11"/>
      <c r="V30" s="11"/>
      <c r="W30" s="11"/>
      <c r="X30" s="11"/>
    </row>
    <row r="31" spans="7:24" x14ac:dyDescent="0.25">
      <c r="P31" s="11">
        <v>3</v>
      </c>
      <c r="Q31" s="11">
        <v>3</v>
      </c>
      <c r="R31">
        <f t="shared" si="23"/>
        <v>9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>
        <f>SUM(R23:R31)</f>
        <v>469.44</v>
      </c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L38" sqref="L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2024-09-16T05:59:48Z</dcterms:modified>
</cp:coreProperties>
</file>