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Vile Parle (East)\Shridhar Mahadik\"/>
    </mc:Choice>
  </mc:AlternateContent>
  <xr:revisionPtr revIDLastSave="0" documentId="13_ncr:1_{F095E019-6B5B-41DF-9FAC-128D3B34BE2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2" i="4" l="1"/>
  <c r="U2" i="4"/>
  <c r="J20" i="4"/>
  <c r="P7" i="4"/>
  <c r="V22" i="4"/>
  <c r="P2" i="4"/>
  <c r="Q2" i="4" s="1"/>
  <c r="R22" i="4"/>
  <c r="R23" i="4"/>
  <c r="R24" i="4"/>
  <c r="R29" i="4" s="1"/>
  <c r="R25" i="4"/>
  <c r="R26" i="4"/>
  <c r="R27" i="4"/>
  <c r="R28" i="4"/>
  <c r="R21" i="4"/>
  <c r="N17" i="4"/>
  <c r="N18" i="4"/>
  <c r="J33" i="4"/>
  <c r="P8" i="4" l="1"/>
  <c r="Q8" i="4" s="1"/>
  <c r="Q6" i="4"/>
  <c r="Q5" i="4"/>
  <c r="Q4" i="4"/>
  <c r="Q3" i="4"/>
  <c r="Q12" i="4" l="1"/>
  <c r="P12" i="4"/>
  <c r="P11" i="4"/>
  <c r="Q11" i="4" s="1"/>
  <c r="Q10" i="4"/>
  <c r="P10" i="4"/>
  <c r="P9" i="4"/>
  <c r="Q9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<sst xmlns="http://schemas.openxmlformats.org/spreadsheetml/2006/main" count="58" uniqueCount="26">
  <si>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</si>
  <si>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</si>
  <si>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</si>
  <si>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</si>
  <si>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</si>
  <si>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</si>
  <si>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</si>
  <si>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</si>
  <si>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</si>
  <si>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</si>
  <si>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</si>
  <si>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</si>
  <si>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</si>
  <si>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405, 4th Floor, Wing - B, Sewree ashirwad co operative housing society Ltd, A.D marg, , Sewree, Mumbai</t>
  </si>
  <si>
    <t>av</t>
  </si>
  <si>
    <t>sd</t>
  </si>
  <si>
    <t>rd</t>
  </si>
  <si>
    <t>bua</t>
  </si>
  <si>
    <t>rate</t>
  </si>
  <si>
    <t>fmv</t>
  </si>
  <si>
    <t>agreemetn - 30.05.2018</t>
  </si>
  <si>
    <t>ca</t>
  </si>
  <si>
    <t>mca</t>
  </si>
  <si>
    <t>yoc - 1993</t>
  </si>
  <si>
    <t>180 sq,.f t. - 75 lakhs</t>
  </si>
  <si>
    <t>13.05.24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</si>
</sst>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8C99122-77A3-49C5-8143-D23B33E3E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487034</xdr:colOff>
      <xdr:row>51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E8A50E-69CF-45B5-B5D7-F906B184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21434" cy="8697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6D543E-4FB5-4919-8E31-A25EF2D0A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48</xdr:row>
      <xdr:rowOff>67887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6141AA-87D1-49CA-8F7D-47850B358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88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382244</xdr:colOff>
      <xdr:row>52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CB353B-42D7-486A-9E2F-282A6C301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16644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220297</xdr:colOff>
      <xdr:row>44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867874-DFB2-43EF-8D6D-FDFB03634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54697" cy="8526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G17" sqref="G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8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180.02790000000002</v>
      </c>
      <c r="C2" s="4">
        <f>B2*1.2</f>
        <v>216.03348000000003</v>
      </c>
      <c r="D2" s="4">
        <f t="shared" ref="D2:D13" si="2">C2*1.2</f>
        <v>259.24017600000002</v>
      </c>
      <c r="E2" s="5">
        <f t="shared" ref="E2:E13" si="3">R2</f>
        <v>6000000</v>
      </c>
      <c r="F2" s="14">
        <f t="shared" ref="F2:F13" si="4">ROUND((E2/B2),0)</f>
        <v>33328</v>
      </c>
      <c r="G2" s="10">
        <f t="shared" ref="G2:G13" si="5">ROUND((E2/C2),0)</f>
        <v>27773</v>
      </c>
      <c r="H2" s="10">
        <f t="shared" ref="H2:H13" si="6">ROUND((E2/D2),0)</f>
        <v>23145</v>
      </c>
      <c r="I2" s="4" t="e">
        <f>#REF!</f>
        <v>#REF!</v>
      </c>
      <c r="J2" s="4" t="str">
        <f t="shared" ref="J2:J13" si="7">S2</f>
        <v>13.05.24</v>
      </c>
      <c r="O2">
        <v>0</v>
      </c>
      <c r="P2">
        <f>20.07*10.764</f>
        <v>216.03348</v>
      </c>
      <c r="Q2">
        <f t="shared" ref="Q2:Q8" si="8">P2/1.2</f>
        <v>180.02790000000002</v>
      </c>
      <c r="R2" s="2">
        <v>6000000</v>
      </c>
      <c r="S2" s="8" t="s">
        <v>25</v>
      </c>
      <c r="T2" s="8"/>
      <c r="U2" s="2">
        <f>R2+360000+30000</f>
        <v>6390000</v>
      </c>
      <c r="V2">
        <f>U2/Q2</f>
        <v>35494.49835275532</v>
      </c>
    </row>
    <row r="3" spans="1:22" x14ac:dyDescent="0.25">
      <c r="A3" s="4">
        <f t="shared" si="0"/>
        <v>0</v>
      </c>
      <c r="B3" s="4">
        <f t="shared" si="1"/>
        <v>325</v>
      </c>
      <c r="C3" s="4">
        <f t="shared" ref="C3:C15" si="9">B3*1.2</f>
        <v>390</v>
      </c>
      <c r="D3" s="4">
        <f t="shared" si="2"/>
        <v>468</v>
      </c>
      <c r="E3" s="5">
        <f t="shared" si="3"/>
        <v>10500000</v>
      </c>
      <c r="F3" s="10">
        <f t="shared" si="4"/>
        <v>32308</v>
      </c>
      <c r="G3" s="10">
        <f t="shared" si="5"/>
        <v>26923</v>
      </c>
      <c r="H3" s="10">
        <f t="shared" si="6"/>
        <v>22436</v>
      </c>
      <c r="I3" s="4" t="e">
        <f>#REF!</f>
        <v>#REF!</v>
      </c>
      <c r="J3" s="4">
        <f t="shared" si="7"/>
        <v>0</v>
      </c>
      <c r="O3">
        <v>0</v>
      </c>
      <c r="P3">
        <v>390</v>
      </c>
      <c r="Q3">
        <f t="shared" si="8"/>
        <v>325</v>
      </c>
      <c r="R3" s="2">
        <v>10500000</v>
      </c>
      <c r="S3" s="8"/>
      <c r="T3" s="8"/>
    </row>
    <row r="4" spans="1:22" x14ac:dyDescent="0.25">
      <c r="A4" s="4">
        <f t="shared" si="0"/>
        <v>0</v>
      </c>
      <c r="B4" s="4">
        <f t="shared" si="1"/>
        <v>204.16666666666669</v>
      </c>
      <c r="C4" s="4">
        <f t="shared" si="9"/>
        <v>245</v>
      </c>
      <c r="D4" s="4">
        <f t="shared" si="2"/>
        <v>294</v>
      </c>
      <c r="E4" s="5">
        <f t="shared" si="3"/>
        <v>6800000</v>
      </c>
      <c r="F4" s="10">
        <f t="shared" si="4"/>
        <v>33306</v>
      </c>
      <c r="G4" s="10">
        <f t="shared" si="5"/>
        <v>27755</v>
      </c>
      <c r="H4" s="10">
        <f t="shared" si="6"/>
        <v>23129</v>
      </c>
      <c r="I4" s="4" t="e">
        <f>#REF!</f>
        <v>#REF!</v>
      </c>
      <c r="J4" s="4">
        <f t="shared" si="7"/>
        <v>0</v>
      </c>
      <c r="O4">
        <v>0</v>
      </c>
      <c r="P4">
        <v>245</v>
      </c>
      <c r="Q4">
        <f t="shared" si="8"/>
        <v>204.16666666666669</v>
      </c>
      <c r="R4" s="2">
        <v>6800000</v>
      </c>
      <c r="S4" s="8"/>
      <c r="T4" s="8"/>
    </row>
    <row r="5" spans="1:22" x14ac:dyDescent="0.25">
      <c r="A5" s="4">
        <f t="shared" si="0"/>
        <v>0</v>
      </c>
      <c r="B5" s="4">
        <f t="shared" si="1"/>
        <v>191.66666666666669</v>
      </c>
      <c r="C5" s="4">
        <f t="shared" si="9"/>
        <v>230.00000000000003</v>
      </c>
      <c r="D5" s="4">
        <f t="shared" si="2"/>
        <v>276</v>
      </c>
      <c r="E5" s="5">
        <f t="shared" si="3"/>
        <v>7500000</v>
      </c>
      <c r="F5" s="14">
        <f t="shared" si="4"/>
        <v>39130</v>
      </c>
      <c r="G5" s="10">
        <f t="shared" si="5"/>
        <v>32609</v>
      </c>
      <c r="H5" s="10">
        <f t="shared" si="6"/>
        <v>27174</v>
      </c>
      <c r="I5" s="4" t="e">
        <f>#REF!</f>
        <v>#REF!</v>
      </c>
      <c r="J5" s="4">
        <f t="shared" si="7"/>
        <v>0</v>
      </c>
      <c r="O5">
        <v>0</v>
      </c>
      <c r="P5">
        <v>230</v>
      </c>
      <c r="Q5">
        <f t="shared" si="8"/>
        <v>191.66666666666669</v>
      </c>
      <c r="R5" s="2">
        <v>7500000</v>
      </c>
      <c r="S5" s="8"/>
      <c r="T5" s="8"/>
    </row>
    <row r="6" spans="1:22" x14ac:dyDescent="0.25">
      <c r="A6" s="4">
        <f t="shared" si="0"/>
        <v>0</v>
      </c>
      <c r="B6" s="4">
        <f t="shared" si="1"/>
        <v>208.33333333333334</v>
      </c>
      <c r="C6" s="4">
        <f t="shared" si="9"/>
        <v>250</v>
      </c>
      <c r="D6" s="4">
        <f t="shared" si="2"/>
        <v>300</v>
      </c>
      <c r="E6" s="5">
        <f t="shared" si="3"/>
        <v>9000000</v>
      </c>
      <c r="F6" s="10">
        <f t="shared" si="4"/>
        <v>43200</v>
      </c>
      <c r="G6" s="10">
        <f t="shared" si="5"/>
        <v>36000</v>
      </c>
      <c r="H6" s="10">
        <f t="shared" si="6"/>
        <v>30000</v>
      </c>
      <c r="I6" s="4" t="e">
        <f>#REF!</f>
        <v>#REF!</v>
      </c>
      <c r="J6" s="4">
        <f t="shared" si="7"/>
        <v>0</v>
      </c>
      <c r="O6">
        <v>0</v>
      </c>
      <c r="P6">
        <v>250</v>
      </c>
      <c r="Q6">
        <f t="shared" si="8"/>
        <v>208.33333333333334</v>
      </c>
      <c r="R6" s="2">
        <v>9000000</v>
      </c>
      <c r="S6" s="8"/>
      <c r="T6" s="8"/>
    </row>
    <row r="7" spans="1:22" x14ac:dyDescent="0.25">
      <c r="A7" s="4">
        <f t="shared" si="0"/>
        <v>0</v>
      </c>
      <c r="B7" s="4">
        <f t="shared" si="1"/>
        <v>225</v>
      </c>
      <c r="C7" s="4">
        <f t="shared" si="9"/>
        <v>270</v>
      </c>
      <c r="D7" s="4">
        <f t="shared" si="2"/>
        <v>324</v>
      </c>
      <c r="E7" s="5">
        <f t="shared" si="3"/>
        <v>8100000</v>
      </c>
      <c r="F7" s="14">
        <f t="shared" si="4"/>
        <v>36000</v>
      </c>
      <c r="G7" s="10">
        <f t="shared" si="5"/>
        <v>30000</v>
      </c>
      <c r="H7" s="10">
        <f t="shared" si="6"/>
        <v>25000</v>
      </c>
      <c r="I7" s="4" t="e">
        <f>#REF!</f>
        <v>#REF!</v>
      </c>
      <c r="J7" s="4">
        <f t="shared" si="7"/>
        <v>0</v>
      </c>
      <c r="O7">
        <v>0</v>
      </c>
      <c r="P7">
        <f t="shared" ref="P2:P8" si="10">O7/1.2</f>
        <v>0</v>
      </c>
      <c r="Q7">
        <v>225</v>
      </c>
      <c r="R7" s="2">
        <v>8100000</v>
      </c>
      <c r="S7" s="8"/>
      <c r="T7" s="8"/>
    </row>
    <row r="8" spans="1:22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f t="shared" ref="Q9:Q12" si="12">P9/1.2</f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6" spans="1:22" x14ac:dyDescent="0.25">
      <c r="I16" t="s">
        <v>13</v>
      </c>
    </row>
    <row r="17" spans="7:24" x14ac:dyDescent="0.25">
      <c r="I17" t="s">
        <v>21</v>
      </c>
      <c r="J17">
        <v>270</v>
      </c>
      <c r="N17">
        <f>N18/J17</f>
        <v>1.2003853333333334</v>
      </c>
    </row>
    <row r="18" spans="7:24" x14ac:dyDescent="0.25">
      <c r="I18" t="s">
        <v>17</v>
      </c>
      <c r="J18">
        <v>324</v>
      </c>
      <c r="N18">
        <f>30.11*10.764</f>
        <v>324.10404</v>
      </c>
    </row>
    <row r="19" spans="7:24" x14ac:dyDescent="0.25">
      <c r="I19" t="s">
        <v>18</v>
      </c>
      <c r="J19">
        <v>34000</v>
      </c>
    </row>
    <row r="20" spans="7:24" x14ac:dyDescent="0.25">
      <c r="I20" t="s">
        <v>19</v>
      </c>
      <c r="J20">
        <f>J19*J17</f>
        <v>9180000</v>
      </c>
      <c r="P20" t="s">
        <v>22</v>
      </c>
    </row>
    <row r="21" spans="7:24" x14ac:dyDescent="0.25">
      <c r="P21">
        <v>10.06</v>
      </c>
      <c r="Q21">
        <v>9.41</v>
      </c>
      <c r="R21">
        <f>Q21*P21</f>
        <v>94.664600000000007</v>
      </c>
      <c r="V21">
        <v>7500000</v>
      </c>
    </row>
    <row r="22" spans="7:24" x14ac:dyDescent="0.25">
      <c r="G22" s="6"/>
      <c r="H22" s="6"/>
      <c r="I22" t="s">
        <v>23</v>
      </c>
      <c r="P22">
        <v>6.7</v>
      </c>
      <c r="Q22">
        <v>1.43</v>
      </c>
      <c r="R22">
        <f t="shared" ref="R22:R28" si="23">Q22*P22</f>
        <v>9.5809999999999995</v>
      </c>
      <c r="V22">
        <f>V21/180</f>
        <v>41666.666666666664</v>
      </c>
    </row>
    <row r="23" spans="7:24" x14ac:dyDescent="0.25">
      <c r="I23" t="s">
        <v>24</v>
      </c>
      <c r="P23">
        <v>7.25</v>
      </c>
      <c r="Q23">
        <v>6.63</v>
      </c>
      <c r="R23">
        <f t="shared" si="23"/>
        <v>48.067500000000003</v>
      </c>
    </row>
    <row r="24" spans="7:24" x14ac:dyDescent="0.25">
      <c r="P24" s="11">
        <v>8.4</v>
      </c>
      <c r="Q24" s="11">
        <v>6.76</v>
      </c>
      <c r="R24">
        <f t="shared" si="23"/>
        <v>56.783999999999999</v>
      </c>
      <c r="T24" s="11"/>
      <c r="U24" s="11"/>
      <c r="V24" s="11"/>
      <c r="W24" s="11"/>
      <c r="X24" s="11"/>
    </row>
    <row r="25" spans="7:24" x14ac:dyDescent="0.25">
      <c r="P25" s="11">
        <v>2.94</v>
      </c>
      <c r="Q25" s="13">
        <v>3.04</v>
      </c>
      <c r="R25">
        <f t="shared" si="23"/>
        <v>8.9375999999999998</v>
      </c>
      <c r="T25" s="13"/>
      <c r="U25" s="13"/>
      <c r="V25" s="11"/>
      <c r="W25" s="11"/>
      <c r="X25" s="11"/>
    </row>
    <row r="26" spans="7:24" x14ac:dyDescent="0.25">
      <c r="P26" s="11">
        <v>1.95</v>
      </c>
      <c r="Q26" s="11">
        <v>7.4</v>
      </c>
      <c r="R26">
        <f t="shared" si="23"/>
        <v>14.43</v>
      </c>
      <c r="T26" s="11"/>
      <c r="U26" s="11"/>
      <c r="V26" s="11"/>
      <c r="W26" s="11"/>
      <c r="X26" s="11"/>
    </row>
    <row r="27" spans="7:24" x14ac:dyDescent="0.25">
      <c r="P27" s="11">
        <v>3.26</v>
      </c>
      <c r="Q27" s="11">
        <v>3.16</v>
      </c>
      <c r="R27">
        <f t="shared" si="23"/>
        <v>10.301600000000001</v>
      </c>
      <c r="T27" s="11"/>
      <c r="U27" s="11"/>
      <c r="V27" s="11"/>
      <c r="W27" s="11"/>
      <c r="X27" s="11"/>
    </row>
    <row r="28" spans="7:24" x14ac:dyDescent="0.25">
      <c r="P28" s="11">
        <v>3.04</v>
      </c>
      <c r="Q28" s="11">
        <v>4.91</v>
      </c>
      <c r="R28">
        <f t="shared" si="23"/>
        <v>14.926400000000001</v>
      </c>
      <c r="T28" s="12"/>
      <c r="U28" s="12"/>
      <c r="V28" s="11"/>
      <c r="W28" s="11"/>
      <c r="X28" s="11"/>
    </row>
    <row r="29" spans="7:24" x14ac:dyDescent="0.25">
      <c r="I29" t="s">
        <v>20</v>
      </c>
      <c r="P29" s="11"/>
      <c r="Q29" s="11"/>
      <c r="R29" s="12">
        <f>SUM(R21:R28)</f>
        <v>257.69270000000006</v>
      </c>
      <c r="T29" s="11"/>
      <c r="U29" s="11"/>
      <c r="V29" s="11"/>
      <c r="W29" s="11"/>
      <c r="X29" s="11"/>
    </row>
    <row r="30" spans="7:24" x14ac:dyDescent="0.25">
      <c r="I30" t="s">
        <v>14</v>
      </c>
      <c r="J30">
        <v>5300000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I31" t="s">
        <v>15</v>
      </c>
      <c r="J31">
        <v>265000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I32" t="s">
        <v>16</v>
      </c>
      <c r="J32">
        <v>30000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0:24" x14ac:dyDescent="0.25">
      <c r="J33">
        <f>SUM(J30:J32)</f>
        <v>5595000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10:24" x14ac:dyDescent="0.25">
      <c r="Q34" s="11"/>
      <c r="R34" s="11"/>
    </row>
    <row r="35" spans="10:24" x14ac:dyDescent="0.25">
      <c r="Q35" s="11"/>
      <c r="R35" s="11"/>
      <c r="T35" s="6"/>
    </row>
    <row r="36" spans="10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4" sqref="J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2024-09-12T09:48:37Z</dcterms:modified>
</cp:coreProperties>
</file>