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hiv Sagar Estate Worli\Nimesh Prataprai Vora\THAKOURBAUG\"/>
    </mc:Choice>
  </mc:AlternateContent>
  <xr:revisionPtr revIDLastSave="0" documentId="13_ncr:1_{F26B0963-84AE-4A01-9BC2-EDA475224E38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6" i="4" l="1"/>
  <c r="F34" i="4" l="1"/>
  <c r="E34" i="4"/>
  <c r="E36" i="4" s="1"/>
  <c r="E35" i="4" l="1"/>
  <c r="D36" i="4" l="1"/>
  <c r="D35" i="4"/>
  <c r="D34" i="4"/>
  <c r="C5" i="25" l="1"/>
  <c r="C4" i="25"/>
  <c r="C3" i="25"/>
  <c r="Q2" i="4"/>
  <c r="P3" i="4"/>
  <c r="B3" i="4" s="1"/>
  <c r="C3" i="4" s="1"/>
  <c r="D3" i="4" s="1"/>
  <c r="P4" i="4"/>
  <c r="P5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<sst xmlns="http://schemas.openxmlformats.org/spreadsheetml/2006/main" count="137" uniqueCount="92">
  <si>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</si>
  <si>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</si>
  <si>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</si>
  <si>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</si>
  <si>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</si>
  <si>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</si>
  <si>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</si>
  <si>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</si>
  <si>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</si>
  <si>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</si>
  <si>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</si>
  <si>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</si>
  <si>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</si>
  <si>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</si>
  <si>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</si>
  <si>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</si>
  <si>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</si>
  <si>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</si>
  <si>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</si>
  <si>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</si>
  <si>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</si>
  <si>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</si>
  <si>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</si>
  <si>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</si>
  <si>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</si>
  <si>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</si>
  <si>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</si>
  <si>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</si>
  <si>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</si>
  <si>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</si>
  <si>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</si>
  <si>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</si>
  <si>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</si>
  <si>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</si>
  <si>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</si>
  <si>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</si>
  <si>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</si>
  <si>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</si>
  <si>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</si>
  <si>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</si>
  <si>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</si>
  <si>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</si>
  <si>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</si>
  <si>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</si>
  <si>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</si>
  <si>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</si>
  <si>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</si>
  <si>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</si>
  <si>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</si>
  <si>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</si>
  <si>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</si>
  <si>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</si>
  <si>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</si>
  <si>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</si>
  <si>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</si>
  <si>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</si>
  <si>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</si>
  <si>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</si>
  <si>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</si>
  <si>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</si>
  <si>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</si>
  <si>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</si>
  <si>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</si>
  <si>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</si>
  <si>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</si>
  <si>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</si>
  <si>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</si>
  <si>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</si>
  <si>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</si>
  <si>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</si>
  <si>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</si>
  <si>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</si>
  <si>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</si>
  <si>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</si>
  <si>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</si>
  <si>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</si>
  <si>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</si>
  <si>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</si>
  <si>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</si>
  <si>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</si>
  <si>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</si>
  <si>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</si>
  <si>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</si>
  <si>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</si>
  <si>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</si>
  <si>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PREV VAL - 2024 - MAHESH THAKKAR</t>
  </si>
  <si>
    <t xml:space="preserve">YOC - 1978 </t>
  </si>
  <si>
    <t>BUA</t>
  </si>
  <si>
    <t>RATE</t>
  </si>
  <si>
    <t>Flat No.</t>
  </si>
  <si>
    <t>32-A</t>
  </si>
  <si>
    <t>Thakorbaug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</si>
</sst>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43" fontId="4" fillId="0" borderId="8" xfId="1" applyFont="1" applyBorder="1"/>
    <xf numFmtId="0" fontId="7" fillId="0" borderId="0" xfId="0" applyFont="1" applyAlignment="1">
      <alignment horizontal="right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47</xdr:row>
      <xdr:rowOff>77423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96E84F-61A1-4C37-94EC-0F0A24CCD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9D6DD1-21F0-4A65-99F1-4B22301B5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23175B-D3A6-4D3B-B787-AD97A6AB5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496560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E6481C-A42B-4FF0-936E-84F3A51AA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30960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022F1A-4D7E-4DE6-AAFA-B905E33B8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60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173390.81400000001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202790.81400000001</v>
      </c>
      <c r="D9" s="58" t="s">
        <v>62</v>
      </c>
      <c r="E9" s="59">
        <f>C9/10.764</f>
        <v>18839.726309921964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46</v>
      </c>
      <c r="D13" s="65">
        <f>D12-C13</f>
        <v>54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80"/>
      <c r="L1" s="80"/>
      <c r="M1" s="80"/>
      <c r="N1" s="80"/>
      <c r="O1" s="80"/>
      <c r="P1" s="80"/>
      <c r="Q1" s="80"/>
      <c r="R1" s="80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13" sqref="D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9000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2000</v>
      </c>
      <c r="D4" s="22"/>
    </row>
    <row r="5" spans="1:5" x14ac:dyDescent="0.25">
      <c r="A5" s="15" t="s">
        <v>15</v>
      </c>
      <c r="B5" s="18"/>
      <c r="C5" s="19">
        <f>C3-C4</f>
        <v>7000</v>
      </c>
      <c r="D5" s="22"/>
    </row>
    <row r="6" spans="1:5" x14ac:dyDescent="0.25">
      <c r="A6" s="15" t="s">
        <v>16</v>
      </c>
      <c r="B6" s="18"/>
      <c r="C6" s="19">
        <f>C4</f>
        <v>2000</v>
      </c>
      <c r="D6" s="22"/>
    </row>
    <row r="7" spans="1:5" x14ac:dyDescent="0.25">
      <c r="A7" s="15" t="s">
        <v>17</v>
      </c>
      <c r="B7" s="23"/>
      <c r="C7" s="24">
        <f>D7-D8</f>
        <v>46</v>
      </c>
      <c r="D7" s="24">
        <v>2024</v>
      </c>
    </row>
    <row r="8" spans="1:5" x14ac:dyDescent="0.25">
      <c r="A8" s="15" t="s">
        <v>18</v>
      </c>
      <c r="B8" s="23"/>
      <c r="C8" s="24">
        <f>C9-C7</f>
        <v>14</v>
      </c>
      <c r="D8" s="24">
        <v>1978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69</v>
      </c>
      <c r="D10" s="24"/>
    </row>
    <row r="11" spans="1:5" x14ac:dyDescent="0.25">
      <c r="A11" s="15"/>
      <c r="B11" s="25"/>
      <c r="C11" s="26">
        <f>C10%</f>
        <v>0.69</v>
      </c>
      <c r="D11" s="26"/>
    </row>
    <row r="12" spans="1:5" x14ac:dyDescent="0.25">
      <c r="A12" s="15" t="s">
        <v>21</v>
      </c>
      <c r="B12" s="18"/>
      <c r="C12" s="19">
        <f>C6*C11</f>
        <v>1380</v>
      </c>
      <c r="D12" s="22"/>
    </row>
    <row r="13" spans="1:5" x14ac:dyDescent="0.25">
      <c r="A13" s="15" t="s">
        <v>22</v>
      </c>
      <c r="B13" s="18"/>
      <c r="C13" s="19">
        <f>C6-C12</f>
        <v>620</v>
      </c>
      <c r="D13" s="22"/>
    </row>
    <row r="14" spans="1:5" x14ac:dyDescent="0.25">
      <c r="A14" s="15" t="s">
        <v>15</v>
      </c>
      <c r="B14" s="18"/>
      <c r="C14" s="19">
        <f>C5</f>
        <v>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7620</v>
      </c>
      <c r="D16" s="22"/>
    </row>
    <row r="17" spans="1:5" x14ac:dyDescent="0.25">
      <c r="A17" t="s">
        <v>89</v>
      </c>
      <c r="B17" s="6" t="s">
        <v>91</v>
      </c>
      <c r="C17" s="74" t="s">
        <v>90</v>
      </c>
      <c r="D17" s="24"/>
    </row>
    <row r="18" spans="1:5" x14ac:dyDescent="0.25">
      <c r="A18" s="71" t="str">
        <f>E3</f>
        <v>ABUA</v>
      </c>
      <c r="B18" s="7"/>
      <c r="C18" s="29">
        <v>1297</v>
      </c>
      <c r="D18" s="24" t="s">
        <v>84</v>
      </c>
    </row>
    <row r="19" spans="1:5" x14ac:dyDescent="0.25">
      <c r="A19" s="15" t="s">
        <v>74</v>
      </c>
      <c r="B19" s="6"/>
      <c r="C19" s="30">
        <f>C18*C16</f>
        <v>9883140</v>
      </c>
      <c r="D19" s="72"/>
      <c r="E19" s="65"/>
    </row>
    <row r="20" spans="1:5" x14ac:dyDescent="0.25">
      <c r="A20" s="15" t="s">
        <v>24</v>
      </c>
      <c r="C20" s="31">
        <f>C19*90%</f>
        <v>8894826</v>
      </c>
      <c r="D20" s="30"/>
      <c r="E20" s="65"/>
    </row>
    <row r="21" spans="1:5" x14ac:dyDescent="0.25">
      <c r="A21" s="15" t="s">
        <v>25</v>
      </c>
      <c r="C21" s="31">
        <f>C19*80%</f>
        <v>7906512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2594000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20589.875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W16" sqref="W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1250</v>
      </c>
      <c r="C2" s="4">
        <f t="shared" ref="C2:C16" si="1">B2*1.2</f>
        <v>1500</v>
      </c>
      <c r="D2" s="4">
        <f t="shared" ref="D2:D16" si="2">C2*1.2</f>
        <v>1800</v>
      </c>
      <c r="E2" s="5">
        <f t="shared" ref="E2:E16" si="3">R2</f>
        <v>15500000</v>
      </c>
      <c r="F2" s="4">
        <f t="shared" ref="F2:F15" si="4">ROUND((E2/B2),0)</f>
        <v>12400</v>
      </c>
      <c r="G2" s="77">
        <f t="shared" ref="G2:G15" si="5">ROUND((E2/C2),0)</f>
        <v>10333</v>
      </c>
      <c r="H2" s="77">
        <f t="shared" ref="H2:H15" si="6">ROUND((E2/D2),0)</f>
        <v>8611</v>
      </c>
      <c r="I2" s="77">
        <f t="shared" ref="I2:I15" si="7">T2</f>
        <v>0</v>
      </c>
      <c r="J2" s="77">
        <f t="shared" ref="J2:J15" si="8">U2</f>
        <v>0</v>
      </c>
      <c r="K2" s="78"/>
      <c r="L2" s="78"/>
      <c r="M2" s="78"/>
      <c r="N2" s="78"/>
      <c r="O2" s="78">
        <v>0</v>
      </c>
      <c r="P2" s="78">
        <v>1500</v>
      </c>
      <c r="Q2" s="78">
        <f t="shared" ref="Q2:Q10" si="9">P2/1.2</f>
        <v>1250</v>
      </c>
      <c r="R2" s="79">
        <v>15500000</v>
      </c>
      <c r="S2" s="2"/>
    </row>
    <row r="3" spans="1:19" x14ac:dyDescent="0.25">
      <c r="A3" s="4">
        <v>2</v>
      </c>
      <c r="B3" s="4">
        <f t="shared" si="0"/>
        <v>1300</v>
      </c>
      <c r="C3" s="4">
        <f t="shared" si="1"/>
        <v>1560</v>
      </c>
      <c r="D3" s="4">
        <f t="shared" si="2"/>
        <v>1872</v>
      </c>
      <c r="E3" s="5">
        <f t="shared" si="3"/>
        <v>14000000</v>
      </c>
      <c r="F3" s="4">
        <f t="shared" si="4"/>
        <v>10769</v>
      </c>
      <c r="G3" s="75">
        <f t="shared" si="5"/>
        <v>8974</v>
      </c>
      <c r="H3" s="75">
        <f t="shared" si="6"/>
        <v>7479</v>
      </c>
      <c r="I3" s="75">
        <f t="shared" si="7"/>
        <v>0</v>
      </c>
      <c r="J3" s="75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1300</v>
      </c>
      <c r="R3" s="76">
        <v>14000000</v>
      </c>
      <c r="S3" s="2"/>
    </row>
    <row r="4" spans="1:19" x14ac:dyDescent="0.25">
      <c r="A4" s="4">
        <v>3</v>
      </c>
      <c r="B4" s="4">
        <f t="shared" si="0"/>
        <v>1548</v>
      </c>
      <c r="C4" s="4">
        <f t="shared" si="1"/>
        <v>1857.6</v>
      </c>
      <c r="D4" s="4">
        <f t="shared" si="2"/>
        <v>2229.12</v>
      </c>
      <c r="E4" s="5">
        <f t="shared" si="3"/>
        <v>17500000</v>
      </c>
      <c r="F4" s="4">
        <f t="shared" si="4"/>
        <v>11305</v>
      </c>
      <c r="G4" s="75">
        <f t="shared" si="5"/>
        <v>9421</v>
      </c>
      <c r="H4" s="75">
        <f t="shared" si="6"/>
        <v>7851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1548</v>
      </c>
      <c r="R4" s="76">
        <v>17500000</v>
      </c>
      <c r="S4" s="2"/>
    </row>
    <row r="5" spans="1:19" x14ac:dyDescent="0.25">
      <c r="A5" s="4">
        <v>4</v>
      </c>
      <c r="B5" s="4">
        <f t="shared" si="0"/>
        <v>990</v>
      </c>
      <c r="C5" s="4">
        <f t="shared" si="1"/>
        <v>1188</v>
      </c>
      <c r="D5" s="4">
        <f t="shared" si="2"/>
        <v>1425.6</v>
      </c>
      <c r="E5" s="5">
        <f t="shared" si="3"/>
        <v>12500000</v>
      </c>
      <c r="F5" s="4">
        <f t="shared" si="4"/>
        <v>12626</v>
      </c>
      <c r="G5" s="77">
        <f t="shared" si="5"/>
        <v>10522</v>
      </c>
      <c r="H5" s="77">
        <f t="shared" si="6"/>
        <v>8768</v>
      </c>
      <c r="I5" s="77">
        <f t="shared" si="7"/>
        <v>0</v>
      </c>
      <c r="J5" s="77">
        <f t="shared" si="8"/>
        <v>0</v>
      </c>
      <c r="K5" s="78"/>
      <c r="L5" s="78"/>
      <c r="M5" s="78"/>
      <c r="N5" s="78"/>
      <c r="O5" s="78">
        <v>0</v>
      </c>
      <c r="P5" s="78">
        <f t="shared" si="10"/>
        <v>0</v>
      </c>
      <c r="Q5" s="78">
        <v>990</v>
      </c>
      <c r="R5" s="79">
        <v>12500000</v>
      </c>
      <c r="S5" s="2"/>
    </row>
    <row r="6" spans="1:19" x14ac:dyDescent="0.25">
      <c r="A6" s="4">
        <v>5</v>
      </c>
      <c r="B6" s="4">
        <f t="shared" si="0"/>
        <v>1406.25</v>
      </c>
      <c r="C6" s="4">
        <f t="shared" si="1"/>
        <v>1687.5</v>
      </c>
      <c r="D6" s="4">
        <f t="shared" si="2"/>
        <v>2025</v>
      </c>
      <c r="E6" s="5">
        <f t="shared" si="3"/>
        <v>11500000</v>
      </c>
      <c r="F6" s="4">
        <f t="shared" si="4"/>
        <v>8178</v>
      </c>
      <c r="G6" s="75">
        <f t="shared" si="5"/>
        <v>6815</v>
      </c>
      <c r="H6" s="75">
        <f t="shared" si="6"/>
        <v>5679</v>
      </c>
      <c r="I6" s="75">
        <f t="shared" si="7"/>
        <v>0</v>
      </c>
      <c r="J6" s="75">
        <f t="shared" si="8"/>
        <v>0</v>
      </c>
      <c r="K6" s="7"/>
      <c r="L6" s="7"/>
      <c r="M6" s="7"/>
      <c r="N6" s="7"/>
      <c r="O6" s="7">
        <v>2025</v>
      </c>
      <c r="P6" s="7">
        <f t="shared" si="10"/>
        <v>1687.5</v>
      </c>
      <c r="Q6" s="7">
        <f t="shared" si="9"/>
        <v>1406.25</v>
      </c>
      <c r="R6" s="76">
        <v>11500000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 t="s">
        <v>86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1110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1297</v>
      </c>
      <c r="H29" s="10">
        <f>G29/G28</f>
        <v>1.1684684684684685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 t="s">
        <v>85</v>
      </c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 t="s">
        <v>87</v>
      </c>
      <c r="D32" s="70">
        <v>1297</v>
      </c>
      <c r="E32" s="70">
        <v>1297</v>
      </c>
      <c r="F32" s="70" t="s">
        <v>24</v>
      </c>
      <c r="G32" s="70">
        <f>G31*90%</f>
        <v>0</v>
      </c>
    </row>
    <row r="33" spans="3:7" s="10" customFormat="1" x14ac:dyDescent="0.25">
      <c r="C33" s="70" t="s">
        <v>88</v>
      </c>
      <c r="D33" s="70">
        <v>7500</v>
      </c>
      <c r="E33" s="70">
        <v>7100</v>
      </c>
      <c r="F33" s="70" t="s">
        <v>25</v>
      </c>
      <c r="G33" s="70">
        <f>G31*80%</f>
        <v>0</v>
      </c>
    </row>
    <row r="34" spans="3:7" s="10" customFormat="1" x14ac:dyDescent="0.25">
      <c r="C34" s="70" t="s">
        <v>74</v>
      </c>
      <c r="D34" s="70">
        <f>D32*D33</f>
        <v>9727500</v>
      </c>
      <c r="E34" s="70">
        <f>E32*E33</f>
        <v>9208700</v>
      </c>
      <c r="F34" s="10">
        <f>D34/E34</f>
        <v>1.056338028169014</v>
      </c>
    </row>
    <row r="35" spans="3:7" s="10" customFormat="1" x14ac:dyDescent="0.25">
      <c r="C35" s="73" t="s">
        <v>24</v>
      </c>
      <c r="D35" s="73">
        <f>D34*0.9</f>
        <v>8754750</v>
      </c>
      <c r="E35" s="73">
        <f>E34*0.9</f>
        <v>8287830</v>
      </c>
    </row>
    <row r="36" spans="3:7" s="10" customFormat="1" x14ac:dyDescent="0.25">
      <c r="C36" s="73" t="s">
        <v>25</v>
      </c>
      <c r="D36" s="73">
        <f>D34*0.8</f>
        <v>7782000</v>
      </c>
      <c r="E36" s="73">
        <f>E34*0.8</f>
        <v>7366960</v>
      </c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Q15" sqref="Q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2024-12-10T12:02:59Z</dcterms:modified>
</cp:coreProperties>
</file>