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3"/>
  </bookViews>
  <sheets>
    <sheet name="Depreciation" sheetId="25" r:id="rId1"/>
    <sheet name="Sheet2" sheetId="44" r:id="rId2"/>
    <sheet name="Sale plan" sheetId="24" r:id="rId3"/>
    <sheet name="Calculation" sheetId="23" r:id="rId4"/>
    <sheet name="20-20" sheetId="4" r:id="rId5"/>
    <sheet name="Sheet3" sheetId="41" r:id="rId6"/>
    <sheet name="Sheet4" sheetId="42" r:id="rId7"/>
    <sheet name="Sheet1" sheetId="46" r:id="rId8"/>
    <sheet name="Sheet5" sheetId="47" r:id="rId9"/>
    <sheet name="INDEX 2" sheetId="43" r:id="rId10"/>
    <sheet name="IGR" sheetId="45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P5"/>
  <c r="J5"/>
  <c r="I5"/>
  <c r="E5"/>
  <c r="A5"/>
  <c r="P4"/>
  <c r="J4"/>
  <c r="I4"/>
  <c r="E4"/>
  <c r="H4" s="1"/>
  <c r="C4"/>
  <c r="D4" s="1"/>
  <c r="B4"/>
  <c r="F4" s="1"/>
  <c r="A4"/>
  <c r="F5" l="1"/>
  <c r="C5"/>
  <c r="G4"/>
  <c r="Q11"/>
  <c r="P11"/>
  <c r="J11"/>
  <c r="I11"/>
  <c r="E11"/>
  <c r="G11" s="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3"/>
  <c r="B3" s="1"/>
  <c r="C3" s="1"/>
  <c r="D3" s="1"/>
  <c r="P3"/>
  <c r="J3"/>
  <c r="I3"/>
  <c r="E3"/>
  <c r="A3"/>
  <c r="Q2"/>
  <c r="B2" s="1"/>
  <c r="C2" s="1"/>
  <c r="D2" s="1"/>
  <c r="P2"/>
  <c r="J2"/>
  <c r="I2"/>
  <c r="E2"/>
  <c r="A2"/>
  <c r="G5" l="1"/>
  <c r="D5"/>
  <c r="H5" s="1"/>
  <c r="G3"/>
  <c r="G2"/>
  <c r="G9"/>
  <c r="F2"/>
  <c r="F6"/>
  <c r="F8"/>
  <c r="F10"/>
  <c r="H3"/>
  <c r="H6"/>
  <c r="H7"/>
  <c r="H8"/>
  <c r="H9"/>
  <c r="H10"/>
  <c r="H11"/>
  <c r="F3"/>
  <c r="F7"/>
  <c r="F9"/>
  <c r="F11"/>
  <c r="H2"/>
  <c r="L30" i="25" l="1"/>
  <c r="L28"/>
  <c r="H28" i="42" l="1"/>
  <c r="F26" i="41"/>
  <c r="D30" i="23"/>
  <c r="D29" l="1"/>
  <c r="D31" s="1"/>
  <c r="E31" s="1"/>
  <c r="C17" i="25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8" s="1"/>
  <c r="E5"/>
  <c r="D23" i="23" l="1"/>
  <c r="C5"/>
  <c r="B12" i="4" l="1"/>
  <c r="C12" s="1"/>
  <c r="D12" s="1"/>
  <c r="B13"/>
  <c r="C13" s="1"/>
  <c r="D13" s="1"/>
  <c r="N13" i="24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1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l="1"/>
  <c r="C19" s="1"/>
  <c r="C20" l="1"/>
  <c r="B20" s="1"/>
  <c r="C25"/>
  <c r="C21"/>
  <c r="J19" i="4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<sst xmlns="http://schemas.openxmlformats.org/spreadsheetml/2006/main" count="129" uniqueCount="98">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</sst>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10" fontId="0" fillId="0" borderId="0" xfId="0" applyNumberFormat="1" applyBorder="1"/>
    <xf numFmtId="1" fontId="2" fillId="0" borderId="0" xfId="0" applyNumberFormat="1" applyFont="1"/>
    <xf numFmtId="164" fontId="0" fillId="0" borderId="0" xfId="0" applyNumberFormat="1"/>
    <xf numFmtId="0" fontId="0" fillId="0" borderId="0" xfId="0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180975</xdr:rowOff>
    </xdr:from>
    <xdr:to>
      <xdr:col>9</xdr:col>
      <xdr:colOff>476250</xdr:colOff>
      <xdr:row>28</xdr:row>
      <xdr:rowOff>95250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180975"/>
          <a:ext cx="5381625" cy="524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67234</xdr:colOff>
      <xdr:row>6</xdr:row>
      <xdr:rowOff>179294</xdr:rowOff>
    </xdr:from>
    <xdr:to>
      <xdr:col>8</xdr:col>
      <xdr:colOff>486335</xdr:colOff>
      <xdr:row>34</xdr:row>
      <xdr:rowOff>131669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352" y="1322294"/>
          <a:ext cx="4654924" cy="5286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</xdr:rowOff>
    </xdr:from>
    <xdr:to>
      <xdr:col>9</xdr:col>
      <xdr:colOff>19050</xdr:colOff>
      <xdr:row>27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200025"/>
          <a:ext cx="4810125" cy="5124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171450</xdr:rowOff>
    </xdr:from>
    <xdr:to>
      <xdr:col>8</xdr:col>
      <xdr:colOff>571500</xdr:colOff>
      <xdr:row>28</xdr:row>
      <xdr:rowOff>47625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71450"/>
          <a:ext cx="4953000" cy="5210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68036</xdr:colOff>
      <xdr:row>1</xdr:row>
      <xdr:rowOff>95250</xdr:rowOff>
    </xdr:from>
    <xdr:to>
      <xdr:col>11</xdr:col>
      <xdr:colOff>477611</xdr:colOff>
      <xdr:row>33</xdr:row>
      <xdr:rowOff>171450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2679" y="285750"/>
          <a:ext cx="5920468" cy="6172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394606</xdr:colOff>
      <xdr:row>1</xdr:row>
      <xdr:rowOff>40821</xdr:rowOff>
    </xdr:from>
    <xdr:to>
      <xdr:col>21</xdr:col>
      <xdr:colOff>349711</xdr:colOff>
      <xdr:row>34</xdr:row>
      <xdr:rowOff>81643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606" y="231321"/>
          <a:ext cx="12813855" cy="6327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zoomScale="85" zoomScaleNormal="85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43615</v>
      </c>
      <c r="F2" s="73"/>
      <c r="G2" s="122" t="s">
        <v>76</v>
      </c>
      <c r="H2" s="123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41580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41580</v>
      </c>
      <c r="D5" s="57" t="s">
        <v>61</v>
      </c>
      <c r="E5" s="58">
        <f>ROUND(C5/10.764,0)</f>
        <v>3863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15050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26530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26530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41580</v>
      </c>
      <c r="D10" s="57" t="s">
        <v>61</v>
      </c>
      <c r="E10" s="58">
        <f>ROUND(C10/10.764,0)</f>
        <v>3863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2021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-3</v>
      </c>
      <c r="D14" s="73"/>
      <c r="E14" s="120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63</v>
      </c>
      <c r="D15" s="73"/>
      <c r="E15" s="120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1014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C16*2000</f>
        <v>2028000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61">
        <f>C16*E10</f>
        <v>3917082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121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121">
        <v>37800</v>
      </c>
      <c r="L28" s="73">
        <f>K28*0.1</f>
        <v>3780</v>
      </c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>
        <f>K28+L28</f>
        <v>41580</v>
      </c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P31" sqref="P31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P11:P19"/>
  <sheetViews>
    <sheetView zoomScale="70" zoomScaleNormal="70" workbookViewId="0">
      <selection activeCell="H10" sqref="H10"/>
    </sheetView>
  </sheetViews>
  <sheetFormatPr defaultRowHeight="15"/>
  <sheetData>
    <row r="11" spans="16:16">
      <c r="P11" s="73"/>
    </row>
    <row r="12" spans="16:16">
      <c r="P12" s="73"/>
    </row>
    <row r="13" spans="16:16">
      <c r="P13" s="73"/>
    </row>
    <row r="14" spans="16:16">
      <c r="P14" s="73"/>
    </row>
    <row r="15" spans="16:16">
      <c r="P15" s="73"/>
    </row>
    <row r="16" spans="16:16">
      <c r="P16" s="73"/>
    </row>
    <row r="17" spans="16:16">
      <c r="P17" s="73"/>
    </row>
    <row r="18" spans="16:16">
      <c r="P18" s="73"/>
    </row>
    <row r="19" spans="16:16">
      <c r="P19" s="7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4"/>
  <sheetViews>
    <sheetView tabSelected="1" zoomScale="85" zoomScaleNormal="85"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7200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5200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11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11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118"/>
      <c r="G13" s="76"/>
    </row>
    <row r="14" spans="1:8">
      <c r="A14" s="15" t="s">
        <v>15</v>
      </c>
      <c r="B14" s="19"/>
      <c r="C14" s="20">
        <f>C5</f>
        <v>5200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7200</v>
      </c>
      <c r="D16" s="21"/>
      <c r="E16" s="61"/>
      <c r="F16" s="76"/>
      <c r="G16" s="117"/>
    </row>
    <row r="17" spans="1:9">
      <c r="B17" s="24"/>
      <c r="C17" s="25"/>
      <c r="D17" s="25"/>
      <c r="F17" s="76"/>
      <c r="G17" s="76"/>
    </row>
    <row r="18" spans="1:9" ht="16.5">
      <c r="A18" s="28" t="s">
        <v>94</v>
      </c>
      <c r="B18" s="7"/>
      <c r="C18" s="74">
        <v>922</v>
      </c>
      <c r="D18" s="74"/>
      <c r="E18" s="75"/>
      <c r="F18" s="76"/>
      <c r="G18" s="76"/>
    </row>
    <row r="19" spans="1:9">
      <c r="A19" s="15"/>
      <c r="B19" s="6"/>
      <c r="C19" s="30">
        <f>C18*C16</f>
        <v>6638400</v>
      </c>
      <c r="D19" s="76" t="s">
        <v>68</v>
      </c>
      <c r="E19" s="30"/>
      <c r="F19" s="76"/>
      <c r="G19" s="76"/>
    </row>
    <row r="20" spans="1:9">
      <c r="A20" s="15"/>
      <c r="B20" s="61">
        <f>C20*0.8</f>
        <v>5045184</v>
      </c>
      <c r="C20" s="31">
        <f>C19*95%</f>
        <v>6306480</v>
      </c>
      <c r="D20" s="76" t="s">
        <v>24</v>
      </c>
      <c r="E20" s="31"/>
      <c r="F20" s="76"/>
      <c r="G20" s="76"/>
    </row>
    <row r="21" spans="1:9">
      <c r="A21" s="15"/>
      <c r="C21" s="31">
        <f>C19*80%</f>
        <v>5310720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1844000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13830</v>
      </c>
      <c r="D25" s="31"/>
      <c r="E25" s="73"/>
      <c r="F25" s="73"/>
      <c r="G25" s="73"/>
      <c r="H25" s="73"/>
      <c r="I25" s="73"/>
    </row>
    <row r="26" spans="1:9">
      <c r="C26" s="31"/>
      <c r="D26" s="31"/>
      <c r="E26" s="73"/>
      <c r="F26" s="73"/>
      <c r="G26" s="73"/>
      <c r="H26" s="73"/>
      <c r="I26" s="73"/>
    </row>
    <row r="27" spans="1:9">
      <c r="C27" s="31"/>
      <c r="D27" s="31"/>
      <c r="E27" s="73"/>
      <c r="F27" s="73"/>
      <c r="G27" s="73"/>
      <c r="H27" s="73"/>
      <c r="I27" s="73"/>
    </row>
    <row r="28" spans="1:9">
      <c r="C28"/>
      <c r="D28"/>
      <c r="E28" s="73"/>
      <c r="F28" s="73"/>
      <c r="G28" s="73"/>
      <c r="H28" s="73"/>
      <c r="I28" s="73"/>
    </row>
    <row r="29" spans="1:9">
      <c r="C29">
        <v>74.11</v>
      </c>
      <c r="D29" s="116">
        <f>C29*10.764</f>
        <v>797.72003999999993</v>
      </c>
      <c r="E29" s="116"/>
      <c r="F29" s="73"/>
      <c r="G29" s="73"/>
      <c r="H29" s="73"/>
      <c r="I29" s="73"/>
    </row>
    <row r="30" spans="1:9">
      <c r="C30">
        <v>11.54</v>
      </c>
      <c r="D30" s="116">
        <f>C30*10.764</f>
        <v>124.21655999999999</v>
      </c>
      <c r="E30" s="73"/>
      <c r="F30" s="73"/>
      <c r="G30" s="73"/>
      <c r="H30" s="73"/>
      <c r="I30" s="73"/>
    </row>
    <row r="31" spans="1:9">
      <c r="C31"/>
      <c r="D31" s="119">
        <f>SUM(D29:D30)</f>
        <v>921.93659999999988</v>
      </c>
      <c r="E31" s="116">
        <f>D31*1.1</f>
        <v>1014.1302599999999</v>
      </c>
      <c r="F31" s="73"/>
      <c r="G31" s="73"/>
      <c r="H31" s="73"/>
      <c r="I31" s="73"/>
    </row>
    <row r="32" spans="1:9">
      <c r="C32"/>
      <c r="D32"/>
      <c r="E32" s="73"/>
      <c r="F32" s="73"/>
      <c r="G32" s="73"/>
      <c r="H32" s="73"/>
      <c r="I32" s="73"/>
    </row>
    <row r="33" spans="1:9">
      <c r="C33"/>
      <c r="D33"/>
      <c r="E33" s="73"/>
      <c r="F33" s="73"/>
      <c r="G33" s="73"/>
      <c r="H33" s="116"/>
      <c r="I33" s="73"/>
    </row>
    <row r="34" spans="1:9">
      <c r="C34"/>
      <c r="D34"/>
      <c r="E34" s="73"/>
      <c r="F34" s="73"/>
      <c r="G34" s="73"/>
      <c r="H34" s="73"/>
      <c r="I34" s="73"/>
    </row>
    <row r="35" spans="1:9">
      <c r="C35"/>
      <c r="D35"/>
      <c r="E35" s="73"/>
      <c r="F35" s="73"/>
      <c r="G35" s="73"/>
      <c r="H35" s="116"/>
      <c r="I35" s="73"/>
    </row>
    <row r="36" spans="1:9">
      <c r="C36"/>
      <c r="D36"/>
      <c r="E36" s="73"/>
      <c r="F36" s="73"/>
      <c r="G36" s="73"/>
      <c r="H36" s="73"/>
      <c r="I36" s="73"/>
    </row>
    <row r="37" spans="1:9">
      <c r="C37"/>
      <c r="D37"/>
      <c r="E37" s="73"/>
      <c r="F37" s="73"/>
      <c r="G37" s="73"/>
      <c r="H37" s="116"/>
      <c r="I37" s="116"/>
    </row>
    <row r="38" spans="1:9">
      <c r="C38"/>
      <c r="D38"/>
    </row>
    <row r="39" spans="1:9">
      <c r="C39"/>
      <c r="D39"/>
    </row>
    <row r="40" spans="1:9">
      <c r="C40"/>
      <c r="D40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G1" workbookViewId="0">
      <selection activeCell="R4" sqref="R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1039.5833333333335</v>
      </c>
      <c r="C2" s="4">
        <f t="shared" ref="C2:D11" si="2">B2*1.2</f>
        <v>1247.5000000000002</v>
      </c>
      <c r="D2" s="4">
        <f t="shared" si="2"/>
        <v>1497.0000000000002</v>
      </c>
      <c r="E2" s="5">
        <f t="shared" ref="E2:E11" si="3">R2</f>
        <v>7490000</v>
      </c>
      <c r="F2" s="4">
        <f t="shared" ref="F2:F11" si="4">ROUND((E2/B2),0)</f>
        <v>7205</v>
      </c>
      <c r="G2" s="4">
        <f t="shared" ref="G2:G11" si="5">ROUND((E2/C2),0)</f>
        <v>6004</v>
      </c>
      <c r="H2" s="4">
        <f t="shared" ref="H2:H11" si="6">ROUND((E2/D2),0)</f>
        <v>5003</v>
      </c>
      <c r="I2" s="4">
        <f t="shared" ref="I2:J11" si="7">T2</f>
        <v>0</v>
      </c>
      <c r="J2" s="4">
        <f t="shared" si="7"/>
        <v>0</v>
      </c>
      <c r="K2" s="73"/>
      <c r="L2" s="73"/>
      <c r="M2" s="73"/>
      <c r="N2" s="73"/>
      <c r="O2" s="73">
        <v>1497</v>
      </c>
      <c r="P2" s="73">
        <f t="shared" ref="P2:Q11" si="8">O2/1.2</f>
        <v>1247.5</v>
      </c>
      <c r="Q2" s="73">
        <f t="shared" si="8"/>
        <v>1039.5833333333335</v>
      </c>
      <c r="R2" s="2">
        <v>7490000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1068.0555555555557</v>
      </c>
      <c r="C3" s="4">
        <f t="shared" si="2"/>
        <v>1281.6666666666667</v>
      </c>
      <c r="D3" s="4">
        <f t="shared" si="2"/>
        <v>1538</v>
      </c>
      <c r="E3" s="5">
        <f t="shared" si="3"/>
        <v>7690000</v>
      </c>
      <c r="F3" s="4">
        <f t="shared" si="4"/>
        <v>7200</v>
      </c>
      <c r="G3" s="4">
        <f t="shared" si="5"/>
        <v>6000</v>
      </c>
      <c r="H3" s="4">
        <f t="shared" si="6"/>
        <v>5000</v>
      </c>
      <c r="I3" s="4">
        <f t="shared" si="7"/>
        <v>0</v>
      </c>
      <c r="J3" s="4">
        <f t="shared" si="7"/>
        <v>0</v>
      </c>
      <c r="K3" s="73"/>
      <c r="L3" s="73"/>
      <c r="M3" s="73"/>
      <c r="N3" s="73"/>
      <c r="O3" s="73">
        <v>1538</v>
      </c>
      <c r="P3" s="73">
        <f>O3/1.2</f>
        <v>1281.6666666666667</v>
      </c>
      <c r="Q3" s="73">
        <f t="shared" si="8"/>
        <v>1068.0555555555557</v>
      </c>
      <c r="R3" s="2">
        <v>7690000</v>
      </c>
      <c r="S3" s="2"/>
      <c r="T3" s="2"/>
      <c r="AE3" s="66"/>
    </row>
    <row r="4" spans="1:35">
      <c r="A4" s="4">
        <f t="shared" ref="A4:A5" si="9">N4</f>
        <v>0</v>
      </c>
      <c r="B4" s="4">
        <f t="shared" ref="B4:B5" si="10">Q4</f>
        <v>0</v>
      </c>
      <c r="C4" s="4">
        <f t="shared" ref="C4:C5" si="11">B4*1.2</f>
        <v>0</v>
      </c>
      <c r="D4" s="4">
        <f t="shared" ref="D4:D5" si="12">C4*1.2</f>
        <v>0</v>
      </c>
      <c r="E4" s="5">
        <f t="shared" ref="E4:E5" si="13">R4</f>
        <v>0</v>
      </c>
      <c r="F4" s="4" t="e">
        <f t="shared" ref="F4:F5" si="14">ROUND((E4/B4),0)</f>
        <v>#DIV/0!</v>
      </c>
      <c r="G4" s="4" t="e">
        <f t="shared" ref="G4:G5" si="15">ROUND((E4/C4),0)</f>
        <v>#DIV/0!</v>
      </c>
      <c r="H4" s="4" t="e">
        <f t="shared" ref="H4:H5" si="16">ROUND((E4/D4),0)</f>
        <v>#DIV/0!</v>
      </c>
      <c r="I4" s="4">
        <f t="shared" ref="I4:I5" si="17">T4</f>
        <v>0</v>
      </c>
      <c r="J4" s="4">
        <f t="shared" ref="J4:J5" si="18">U4</f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v>0</v>
      </c>
      <c r="R4" s="2">
        <v>0</v>
      </c>
      <c r="S4" s="2"/>
      <c r="T4" s="2"/>
    </row>
    <row r="5" spans="1:3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4" t="e">
        <f t="shared" si="14"/>
        <v>#DIV/0!</v>
      </c>
      <c r="G5" s="4" t="e">
        <f t="shared" si="15"/>
        <v>#DIV/0!</v>
      </c>
      <c r="H5" s="4" t="e">
        <f t="shared" si="16"/>
        <v>#DIV/0!</v>
      </c>
      <c r="I5" s="4">
        <f t="shared" si="17"/>
        <v>0</v>
      </c>
      <c r="J5" s="4">
        <f t="shared" si="18"/>
        <v>0</v>
      </c>
      <c r="K5" s="73"/>
      <c r="L5" s="73"/>
      <c r="M5" s="73"/>
      <c r="N5" s="73"/>
      <c r="O5" s="73">
        <v>0</v>
      </c>
      <c r="P5" s="73">
        <f t="shared" ref="P5" si="19">O5/1.2</f>
        <v>0</v>
      </c>
      <c r="Q5" s="73">
        <f t="shared" ref="Q5" si="20">P5/1.2</f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3"/>
      <c r="L6" s="73"/>
      <c r="M6" s="73"/>
      <c r="N6" s="73"/>
      <c r="O6" s="73">
        <v>0</v>
      </c>
      <c r="P6" s="73">
        <f t="shared" ref="P6:P8" si="21">O6/1.2</f>
        <v>0</v>
      </c>
      <c r="Q6" s="73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7"/>
        <v>0</v>
      </c>
      <c r="K7" s="73"/>
      <c r="L7" s="73"/>
      <c r="M7" s="73"/>
      <c r="N7" s="73"/>
      <c r="O7" s="73">
        <v>0</v>
      </c>
      <c r="P7" s="73">
        <f t="shared" si="21"/>
        <v>0</v>
      </c>
      <c r="Q7" s="73">
        <f t="shared" si="8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7"/>
        <v>0</v>
      </c>
      <c r="K8" s="73"/>
      <c r="L8" s="73"/>
      <c r="M8" s="73"/>
      <c r="N8" s="73"/>
      <c r="O8" s="73">
        <v>0</v>
      </c>
      <c r="P8" s="73">
        <f t="shared" si="21"/>
        <v>0</v>
      </c>
      <c r="Q8" s="73">
        <f t="shared" si="8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7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8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7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8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7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8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2">N12</f>
        <v>0</v>
      </c>
      <c r="B12" s="4">
        <f t="shared" ref="B12:B15" si="23">Q12</f>
        <v>0</v>
      </c>
      <c r="C12" s="4">
        <f t="shared" ref="C12:C15" si="24">B12*1.2</f>
        <v>0</v>
      </c>
      <c r="D12" s="4">
        <f t="shared" ref="D12:D15" si="25">C12*1.2</f>
        <v>0</v>
      </c>
      <c r="E12" s="5">
        <f t="shared" ref="E12:E15" si="26">R12</f>
        <v>0</v>
      </c>
      <c r="F12" s="4" t="e">
        <f t="shared" ref="F12:F15" si="27">ROUND((E12/B12),0)</f>
        <v>#DIV/0!</v>
      </c>
      <c r="G12" s="4" t="e">
        <f t="shared" ref="G12:G15" si="28">ROUND((E12/C12),0)</f>
        <v>#DIV/0!</v>
      </c>
      <c r="H12" s="4" t="e">
        <f t="shared" ref="H12:H15" si="29">ROUND((E12/D12),0)</f>
        <v>#DIV/0!</v>
      </c>
      <c r="I12" s="4">
        <f t="shared" ref="I12:I15" si="30">T12</f>
        <v>0</v>
      </c>
      <c r="J12" s="4">
        <f t="shared" ref="J12:J15" si="31">U12</f>
        <v>0</v>
      </c>
      <c r="O12">
        <v>0</v>
      </c>
      <c r="R12" s="2"/>
      <c r="S12" s="2"/>
      <c r="V12" s="69"/>
    </row>
    <row r="13" spans="1:35">
      <c r="A13" s="4">
        <f t="shared" si="22"/>
        <v>0</v>
      </c>
      <c r="B13" s="4">
        <f t="shared" si="23"/>
        <v>0</v>
      </c>
      <c r="C13" s="4">
        <f t="shared" si="24"/>
        <v>0</v>
      </c>
      <c r="D13" s="4">
        <f t="shared" si="25"/>
        <v>0</v>
      </c>
      <c r="E13" s="5">
        <f t="shared" si="26"/>
        <v>0</v>
      </c>
      <c r="F13" s="4" t="e">
        <f t="shared" si="27"/>
        <v>#DIV/0!</v>
      </c>
      <c r="G13" s="4" t="e">
        <f t="shared" si="28"/>
        <v>#DIV/0!</v>
      </c>
      <c r="H13" s="4" t="e">
        <f t="shared" si="29"/>
        <v>#DIV/0!</v>
      </c>
      <c r="I13" s="4">
        <f t="shared" si="30"/>
        <v>0</v>
      </c>
      <c r="J13" s="4">
        <f t="shared" si="31"/>
        <v>0</v>
      </c>
      <c r="R13" s="2"/>
      <c r="S13" s="2"/>
    </row>
    <row r="14" spans="1:35">
      <c r="A14" s="4">
        <f t="shared" si="22"/>
        <v>0</v>
      </c>
      <c r="B14" s="4">
        <f t="shared" si="23"/>
        <v>0</v>
      </c>
      <c r="C14" s="4">
        <f t="shared" si="24"/>
        <v>0</v>
      </c>
      <c r="D14" s="4">
        <f t="shared" si="25"/>
        <v>0</v>
      </c>
      <c r="E14" s="5">
        <f t="shared" si="26"/>
        <v>0</v>
      </c>
      <c r="F14" s="4" t="e">
        <f t="shared" si="27"/>
        <v>#DIV/0!</v>
      </c>
      <c r="G14" s="4" t="e">
        <f t="shared" si="28"/>
        <v>#DIV/0!</v>
      </c>
      <c r="H14" s="4" t="e">
        <f t="shared" si="29"/>
        <v>#DIV/0!</v>
      </c>
      <c r="I14" s="4">
        <f t="shared" si="30"/>
        <v>0</v>
      </c>
      <c r="J14" s="4">
        <f t="shared" si="31"/>
        <v>0</v>
      </c>
      <c r="R14" s="2"/>
      <c r="S14" s="2"/>
    </row>
    <row r="15" spans="1:35">
      <c r="A15" s="4">
        <f t="shared" si="22"/>
        <v>0</v>
      </c>
      <c r="B15" s="4">
        <f t="shared" si="23"/>
        <v>0</v>
      </c>
      <c r="C15" s="4">
        <f t="shared" si="24"/>
        <v>0</v>
      </c>
      <c r="D15" s="4">
        <f t="shared" si="25"/>
        <v>0</v>
      </c>
      <c r="E15" s="5">
        <f t="shared" si="26"/>
        <v>0</v>
      </c>
      <c r="F15" s="4" t="e">
        <f t="shared" si="27"/>
        <v>#DIV/0!</v>
      </c>
      <c r="G15" s="4" t="e">
        <f t="shared" si="28"/>
        <v>#DIV/0!</v>
      </c>
      <c r="H15" s="4" t="e">
        <f t="shared" si="29"/>
        <v>#DIV/0!</v>
      </c>
      <c r="I15" s="4">
        <f t="shared" si="30"/>
        <v>0</v>
      </c>
      <c r="J15" s="4">
        <f t="shared" si="31"/>
        <v>0</v>
      </c>
      <c r="R15" s="2"/>
      <c r="S15" s="2"/>
    </row>
    <row r="16" spans="1:35">
      <c r="A16" s="4">
        <f t="shared" ref="A16:A19" si="32">N16</f>
        <v>0</v>
      </c>
      <c r="B16" s="4">
        <f t="shared" ref="B16:B19" si="33">Q16</f>
        <v>0</v>
      </c>
      <c r="C16" s="4">
        <f t="shared" ref="C16:C19" si="34">B16*1.2</f>
        <v>0</v>
      </c>
      <c r="D16" s="4">
        <f t="shared" ref="D16:D19" si="35">C16*1.2</f>
        <v>0</v>
      </c>
      <c r="E16" s="5">
        <f t="shared" ref="E16:E19" si="36">R16</f>
        <v>0</v>
      </c>
      <c r="F16" s="4" t="e">
        <f t="shared" ref="F16:F19" si="37">ROUND((E16/B16),0)</f>
        <v>#DIV/0!</v>
      </c>
      <c r="G16" s="4" t="e">
        <f t="shared" ref="G16:G19" si="38">ROUND((E16/C16),0)</f>
        <v>#DIV/0!</v>
      </c>
      <c r="H16" s="4" t="e">
        <f t="shared" ref="H16:H19" si="39">ROUND((E16/D16),0)</f>
        <v>#DIV/0!</v>
      </c>
      <c r="I16" s="4">
        <f t="shared" ref="I16:J19" si="40">T16</f>
        <v>0</v>
      </c>
      <c r="J16" s="4">
        <f t="shared" si="40"/>
        <v>0</v>
      </c>
      <c r="R16" s="2"/>
      <c r="S16" s="2"/>
    </row>
    <row r="17" spans="1:19">
      <c r="A17" s="4">
        <f t="shared" si="32"/>
        <v>0</v>
      </c>
      <c r="B17" s="4">
        <f t="shared" si="33"/>
        <v>0</v>
      </c>
      <c r="C17" s="4">
        <f t="shared" si="34"/>
        <v>0</v>
      </c>
      <c r="D17" s="4">
        <f t="shared" si="35"/>
        <v>0</v>
      </c>
      <c r="E17" s="5">
        <f t="shared" si="36"/>
        <v>0</v>
      </c>
      <c r="F17" s="4" t="e">
        <f t="shared" si="37"/>
        <v>#DIV/0!</v>
      </c>
      <c r="G17" s="4" t="e">
        <f t="shared" si="38"/>
        <v>#DIV/0!</v>
      </c>
      <c r="H17" s="4" t="e">
        <f t="shared" si="39"/>
        <v>#DIV/0!</v>
      </c>
      <c r="I17" s="4">
        <f t="shared" si="40"/>
        <v>0</v>
      </c>
      <c r="J17" s="4">
        <f t="shared" si="40"/>
        <v>0</v>
      </c>
      <c r="R17" s="2"/>
      <c r="S17" s="2"/>
    </row>
    <row r="18" spans="1:19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4" t="e">
        <f t="shared" si="37"/>
        <v>#DIV/0!</v>
      </c>
      <c r="G18" s="4" t="e">
        <f t="shared" si="38"/>
        <v>#DIV/0!</v>
      </c>
      <c r="H18" s="4" t="e">
        <f t="shared" si="39"/>
        <v>#DIV/0!</v>
      </c>
      <c r="I18" s="4">
        <f t="shared" si="40"/>
        <v>0</v>
      </c>
      <c r="J18" s="4">
        <f t="shared" si="40"/>
        <v>0</v>
      </c>
      <c r="R18" s="2"/>
      <c r="S18" s="2"/>
    </row>
    <row r="19" spans="1:19">
      <c r="A19" s="4">
        <f t="shared" si="32"/>
        <v>0</v>
      </c>
      <c r="B19" s="4">
        <f t="shared" si="33"/>
        <v>0</v>
      </c>
      <c r="C19" s="4">
        <f t="shared" si="34"/>
        <v>0</v>
      </c>
      <c r="D19" s="4">
        <f t="shared" si="35"/>
        <v>0</v>
      </c>
      <c r="E19" s="5">
        <f t="shared" si="36"/>
        <v>0</v>
      </c>
      <c r="F19" s="4" t="e">
        <f t="shared" si="37"/>
        <v>#DIV/0!</v>
      </c>
      <c r="G19" s="4" t="e">
        <f t="shared" si="38"/>
        <v>#DIV/0!</v>
      </c>
      <c r="H19" s="4" t="e">
        <f t="shared" si="39"/>
        <v>#DIV/0!</v>
      </c>
      <c r="I19" s="4">
        <f t="shared" si="40"/>
        <v>0</v>
      </c>
      <c r="J19" s="4">
        <f t="shared" si="40"/>
        <v>0</v>
      </c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F25:F26"/>
  <sheetViews>
    <sheetView zoomScale="130" zoomScaleNormal="130" workbookViewId="0">
      <selection activeCell="F6" sqref="F6"/>
    </sheetView>
  </sheetViews>
  <sheetFormatPr defaultRowHeight="15"/>
  <sheetData>
    <row r="25" spans="6:6">
      <c r="F25">
        <v>450</v>
      </c>
    </row>
    <row r="26" spans="6:6">
      <c r="F26">
        <f>F25/1.35</f>
        <v>333.33333333333331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H27:H28"/>
  <sheetViews>
    <sheetView topLeftCell="A8" zoomScale="145" zoomScaleNormal="145" workbookViewId="0">
      <selection activeCell="I17" sqref="I17"/>
    </sheetView>
  </sheetViews>
  <sheetFormatPr defaultRowHeight="15"/>
  <sheetData>
    <row r="27" spans="8:8">
      <c r="H27">
        <v>594</v>
      </c>
    </row>
    <row r="28" spans="8:8">
      <c r="H28">
        <f>H27/1.35</f>
        <v>439.99999999999994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175" zoomScaleNormal="175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45" zoomScaleNormal="145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Sheet2</vt:lpstr>
      <vt:lpstr>Sale plan</vt:lpstr>
      <vt:lpstr>Calculation</vt:lpstr>
      <vt:lpstr>20-20</vt:lpstr>
      <vt:lpstr>Sheet3</vt:lpstr>
      <vt:lpstr>Sheet4</vt:lpstr>
      <vt:lpstr>Sheet1</vt:lpstr>
      <vt:lpstr>Sheet5</vt:lpstr>
      <vt:lpstr>INDEX 2</vt:lpstr>
      <vt:lpstr>IGR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2024-09-10T05:49:37Z</dcterms:modified>
</cp:coreProperties>
</file>