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AKASH ANAND - PNB\"/>
    </mc:Choice>
  </mc:AlternateContent>
  <xr:revisionPtr revIDLastSave="0" documentId="13_ncr:1_{FEE01ACD-9BE5-47B4-A008-5C25210D7B6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W46" i="4" l="1"/>
  <c r="R13" i="24" l="1"/>
  <c r="T11" i="23"/>
  <c r="S12" i="20"/>
  <c r="U14" i="19"/>
  <c r="W31" i="4" l="1"/>
  <c r="Q9" i="4" l="1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<sst xmlns="http://schemas.openxmlformats.org/spreadsheetml/2006/main" count="49" uniqueCount="43">
  <si>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</si>
  <si>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</si>
  <si>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</si>
  <si>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</si>
  <si>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</si>
  <si>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</si>
  <si>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</si>
  <si>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</si>
  <si>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</si>
  <si>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</si>
  <si>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</si>
  <si>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</si>
  <si>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</si>
  <si>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</si>
  <si>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</si>
  <si>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</si>
  <si>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</si>
  <si>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</si>
  <si>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</si>
  <si>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</si>
  <si>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</si>
  <si>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</si>
  <si>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</si>
  <si>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</si>
  <si>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</si>
  <si>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</si>
  <si>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</si>
  <si>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</si>
  <si>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</si>
  <si>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</si>
  <si>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</si>
  <si>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</si>
  <si>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</si>
  <si>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</si>
  <si>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</si>
  <si>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</si>
  <si>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</si>
  <si>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</si>
  <si>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</si>
  <si>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</si>
  <si>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 xml:space="preserve"> Punjab National Bank ( Lokhandwala Branch ) - MR AKASH ANAND AND MRS SWATI</t>
  </si>
  <si>
    <t>Agree CA</t>
  </si>
  <si>
    <t>As per Part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</si>
</sst>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296337</xdr:colOff>
      <xdr:row>49</xdr:row>
      <xdr:rowOff>125081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7E2888-5A97-43A5-B1F5-FE75D1FC0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11537" cy="9002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144086</xdr:colOff>
      <xdr:row>37</xdr:row>
      <xdr:rowOff>143826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924EF4-71C2-43EE-A1B2-1EA1FC221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678486" cy="681132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37</xdr:row>
      <xdr:rowOff>39063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C23C6A-FD89-4A08-B774-A0CED23F2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89706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36</xdr:row>
      <xdr:rowOff>181931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509E96-71EA-40C0-A696-0F1232AE3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68494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296337</xdr:colOff>
      <xdr:row>53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A8F097-8FBB-48C4-8E75-2D938708F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611537" cy="8954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172495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4621D6-2060-4A3B-8218-45779C7A6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487695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305864</xdr:colOff>
      <xdr:row>49</xdr:row>
      <xdr:rowOff>144125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C93FFF-82AB-4670-AB54-3016791F1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21064" cy="8954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296337</xdr:colOff>
      <xdr:row>53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C1BED8-C289-4774-B3CF-1EB3D577E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611537" cy="88690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210600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3A9BDB-A7FF-4F1D-9440-A3EE39885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25800" cy="8859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67875</xdr:colOff>
      <xdr:row>42</xdr:row>
      <xdr:rowOff>86827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9D2BC6-9F0B-4C0A-A691-E627828E8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02275" cy="78973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67875</xdr:colOff>
      <xdr:row>37</xdr:row>
      <xdr:rowOff>153378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103461-BF2E-4833-A91B-9185E8FE6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02275" cy="70113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40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2EA2A-4686-49E0-A082-936355B50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7573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48" sqref="W4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700</v>
      </c>
      <c r="C3" s="4">
        <f>B3*1.2</f>
        <v>840</v>
      </c>
      <c r="D3" s="4">
        <f t="shared" ref="D3:D14" si="2">C3*1.2</f>
        <v>1008</v>
      </c>
      <c r="E3" s="5">
        <f t="shared" ref="E3:E14" si="3">R3</f>
        <v>19100000</v>
      </c>
      <c r="F3" s="9">
        <f t="shared" ref="F3:F14" si="4">ROUND((E3/B3),0)</f>
        <v>27286</v>
      </c>
      <c r="G3" s="9">
        <f t="shared" ref="G3:G14" si="5">ROUND((E3/C3),0)</f>
        <v>22738</v>
      </c>
      <c r="H3" s="9">
        <f t="shared" ref="H3:H14" si="6">ROUND((E3/D3),0)</f>
        <v>18948</v>
      </c>
      <c r="I3" s="4" t="e">
        <f>#REF!</f>
        <v>#REF!</v>
      </c>
      <c r="J3" s="4">
        <f t="shared" ref="J3:J14" si="7">S3</f>
        <v>0</v>
      </c>
      <c r="O3">
        <v>0</v>
      </c>
      <c r="P3">
        <v>840</v>
      </c>
      <c r="Q3">
        <f t="shared" ref="P3:Q14" si="8">P3/1.2</f>
        <v>700</v>
      </c>
      <c r="R3" s="2">
        <v>19100000</v>
      </c>
    </row>
    <row r="4" spans="1:20" x14ac:dyDescent="0.25">
      <c r="A4" s="4">
        <f t="shared" ref="A4:A9" si="9">N4</f>
        <v>0</v>
      </c>
      <c r="B4" s="4">
        <f t="shared" ref="B4:B9" si="10">Q4</f>
        <v>910</v>
      </c>
      <c r="C4" s="4">
        <f t="shared" ref="C4:C9" si="11">B4*1.2</f>
        <v>1092</v>
      </c>
      <c r="D4" s="4">
        <f t="shared" ref="D4:D9" si="12">C4*1.2</f>
        <v>1310.3999999999999</v>
      </c>
      <c r="E4" s="5">
        <f t="shared" ref="E4:E9" si="13">R4</f>
        <v>27000000</v>
      </c>
      <c r="F4" s="9">
        <f t="shared" ref="F4:F9" si="14">ROUND((E4/B4),0)</f>
        <v>29670</v>
      </c>
      <c r="G4" s="9">
        <f t="shared" ref="G4:G9" si="15">ROUND((E4/C4),0)</f>
        <v>24725</v>
      </c>
      <c r="H4" s="9">
        <f t="shared" ref="H4:H9" si="16">ROUND((E4/D4),0)</f>
        <v>20604</v>
      </c>
      <c r="I4" s="4" t="e">
        <f>#REF!</f>
        <v>#REF!</v>
      </c>
      <c r="J4" s="4">
        <f t="shared" ref="J4:J9" si="17">S4</f>
        <v>0</v>
      </c>
      <c r="O4">
        <v>0</v>
      </c>
      <c r="P4">
        <v>1092</v>
      </c>
      <c r="Q4">
        <f t="shared" ref="Q4:Q9" si="18">P4/1.2</f>
        <v>910</v>
      </c>
      <c r="R4" s="2">
        <v>27000000</v>
      </c>
    </row>
    <row r="5" spans="1:20" x14ac:dyDescent="0.25">
      <c r="A5" s="4">
        <f t="shared" si="9"/>
        <v>0</v>
      </c>
      <c r="B5" s="4">
        <f t="shared" si="10"/>
        <v>700</v>
      </c>
      <c r="C5" s="4">
        <f t="shared" si="11"/>
        <v>840</v>
      </c>
      <c r="D5" s="4">
        <f t="shared" si="12"/>
        <v>1008</v>
      </c>
      <c r="E5" s="5">
        <f t="shared" si="13"/>
        <v>19500000</v>
      </c>
      <c r="F5" s="9">
        <f t="shared" si="14"/>
        <v>27857</v>
      </c>
      <c r="G5" s="9">
        <f t="shared" si="15"/>
        <v>23214</v>
      </c>
      <c r="H5" s="9">
        <f t="shared" si="16"/>
        <v>19345</v>
      </c>
      <c r="I5" s="4" t="e">
        <f>#REF!</f>
        <v>#REF!</v>
      </c>
      <c r="J5" s="4">
        <f t="shared" si="17"/>
        <v>0</v>
      </c>
      <c r="O5">
        <v>0</v>
      </c>
      <c r="P5">
        <f t="shared" ref="P5:P7" si="19">O5/1.2</f>
        <v>0</v>
      </c>
      <c r="Q5">
        <v>700</v>
      </c>
      <c r="R5" s="2">
        <v>19500000</v>
      </c>
    </row>
    <row r="6" spans="1:20" s="46" customFormat="1" x14ac:dyDescent="0.25">
      <c r="A6" s="44">
        <f t="shared" si="9"/>
        <v>0</v>
      </c>
      <c r="B6" s="44">
        <f t="shared" si="10"/>
        <v>700</v>
      </c>
      <c r="C6" s="44">
        <f t="shared" si="11"/>
        <v>840</v>
      </c>
      <c r="D6" s="44">
        <f t="shared" si="12"/>
        <v>1008</v>
      </c>
      <c r="E6" s="45">
        <f t="shared" si="13"/>
        <v>18094000</v>
      </c>
      <c r="F6" s="44">
        <f t="shared" si="14"/>
        <v>25849</v>
      </c>
      <c r="G6" s="44">
        <f t="shared" si="15"/>
        <v>21540</v>
      </c>
      <c r="H6" s="44">
        <f t="shared" si="16"/>
        <v>17950</v>
      </c>
      <c r="I6" s="44" t="e">
        <f>#REF!</f>
        <v>#REF!</v>
      </c>
      <c r="J6" s="44">
        <f t="shared" si="17"/>
        <v>0</v>
      </c>
      <c r="O6" s="46">
        <v>0</v>
      </c>
      <c r="P6" s="46">
        <f t="shared" si="19"/>
        <v>0</v>
      </c>
      <c r="Q6" s="46">
        <v>700</v>
      </c>
      <c r="R6" s="47">
        <v>18094000</v>
      </c>
    </row>
    <row r="7" spans="1:20" x14ac:dyDescent="0.25">
      <c r="A7" s="4">
        <f t="shared" si="9"/>
        <v>0</v>
      </c>
      <c r="B7" s="4">
        <f t="shared" si="10"/>
        <v>910</v>
      </c>
      <c r="C7" s="4">
        <f t="shared" si="11"/>
        <v>1092</v>
      </c>
      <c r="D7" s="4">
        <f t="shared" si="12"/>
        <v>1310.3999999999999</v>
      </c>
      <c r="E7" s="5">
        <f t="shared" si="13"/>
        <v>32000000</v>
      </c>
      <c r="F7" s="9">
        <f t="shared" si="14"/>
        <v>35165</v>
      </c>
      <c r="G7" s="9">
        <f t="shared" si="15"/>
        <v>29304</v>
      </c>
      <c r="H7" s="9">
        <f t="shared" si="16"/>
        <v>24420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v>910</v>
      </c>
      <c r="R7" s="2">
        <v>32000000</v>
      </c>
    </row>
    <row r="8" spans="1:20" s="46" customFormat="1" x14ac:dyDescent="0.25">
      <c r="A8" s="44">
        <f t="shared" si="9"/>
        <v>0</v>
      </c>
      <c r="B8" s="44">
        <f t="shared" si="10"/>
        <v>700</v>
      </c>
      <c r="C8" s="44">
        <f t="shared" si="11"/>
        <v>840</v>
      </c>
      <c r="D8" s="44">
        <f t="shared" si="12"/>
        <v>1008</v>
      </c>
      <c r="E8" s="45">
        <f t="shared" si="13"/>
        <v>16500000</v>
      </c>
      <c r="F8" s="44">
        <f t="shared" si="14"/>
        <v>23571</v>
      </c>
      <c r="G8" s="44">
        <f t="shared" si="15"/>
        <v>19643</v>
      </c>
      <c r="H8" s="44">
        <f t="shared" si="16"/>
        <v>16369</v>
      </c>
      <c r="I8" s="44" t="e">
        <f>#REF!</f>
        <v>#REF!</v>
      </c>
      <c r="J8" s="44">
        <f t="shared" si="17"/>
        <v>0</v>
      </c>
      <c r="O8" s="46">
        <v>0</v>
      </c>
      <c r="P8" s="46">
        <v>840</v>
      </c>
      <c r="Q8" s="46">
        <f t="shared" si="18"/>
        <v>700</v>
      </c>
      <c r="R8" s="47">
        <v>16500000</v>
      </c>
    </row>
    <row r="9" spans="1:20" x14ac:dyDescent="0.25">
      <c r="A9" s="4">
        <f t="shared" si="9"/>
        <v>0</v>
      </c>
      <c r="B9" s="4">
        <f t="shared" si="10"/>
        <v>910</v>
      </c>
      <c r="C9" s="4">
        <f t="shared" si="11"/>
        <v>1092</v>
      </c>
      <c r="D9" s="4">
        <f t="shared" si="12"/>
        <v>1310.3999999999999</v>
      </c>
      <c r="E9" s="5">
        <f t="shared" si="13"/>
        <v>27000000</v>
      </c>
      <c r="F9" s="9">
        <f t="shared" si="14"/>
        <v>29670</v>
      </c>
      <c r="G9" s="9">
        <f t="shared" si="15"/>
        <v>24725</v>
      </c>
      <c r="H9" s="9">
        <f t="shared" si="16"/>
        <v>20604</v>
      </c>
      <c r="I9" s="4" t="e">
        <f>#REF!</f>
        <v>#REF!</v>
      </c>
      <c r="J9" s="4">
        <f t="shared" si="17"/>
        <v>0</v>
      </c>
      <c r="O9">
        <v>0</v>
      </c>
      <c r="P9">
        <v>1092</v>
      </c>
      <c r="Q9">
        <f t="shared" si="18"/>
        <v>910</v>
      </c>
      <c r="R9" s="2">
        <v>27000000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1700</v>
      </c>
      <c r="C16" s="4">
        <f>B16*1.2</f>
        <v>2040</v>
      </c>
      <c r="D16" s="4">
        <f t="shared" ref="D16:D28" si="34">C16*1.2</f>
        <v>2448</v>
      </c>
      <c r="E16" s="5">
        <f t="shared" ref="E16:E28" si="35">R16</f>
        <v>42500000</v>
      </c>
      <c r="F16" s="9">
        <f t="shared" ref="F16:F28" si="36">ROUND((E16/B16),0)</f>
        <v>25000</v>
      </c>
      <c r="G16" s="9">
        <f t="shared" ref="G16:G28" si="37">ROUND((E16/C16),0)</f>
        <v>20833</v>
      </c>
      <c r="H16" s="9">
        <f t="shared" ref="H16:H28" si="38">ROUND((E16/D16),0)</f>
        <v>17361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1700</v>
      </c>
      <c r="R16" s="2">
        <v>42500000</v>
      </c>
    </row>
    <row r="17" spans="1:24" x14ac:dyDescent="0.25">
      <c r="A17" s="4">
        <f t="shared" si="32"/>
        <v>0</v>
      </c>
      <c r="B17" s="4">
        <f t="shared" si="33"/>
        <v>840</v>
      </c>
      <c r="C17" s="4">
        <f t="shared" ref="C17:C28" si="41">B17*1.2</f>
        <v>1008</v>
      </c>
      <c r="D17" s="4">
        <f t="shared" si="34"/>
        <v>1209.5999999999999</v>
      </c>
      <c r="E17" s="5">
        <f t="shared" si="35"/>
        <v>29000000</v>
      </c>
      <c r="F17" s="9">
        <f t="shared" si="36"/>
        <v>34524</v>
      </c>
      <c r="G17" s="9">
        <f t="shared" si="37"/>
        <v>28770</v>
      </c>
      <c r="H17" s="9">
        <f t="shared" si="38"/>
        <v>23975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840</v>
      </c>
      <c r="R17" s="2">
        <v>29000000</v>
      </c>
    </row>
    <row r="18" spans="1:24" x14ac:dyDescent="0.25">
      <c r="A18" s="4">
        <f t="shared" si="32"/>
        <v>0</v>
      </c>
      <c r="B18" s="4">
        <f t="shared" si="33"/>
        <v>1250</v>
      </c>
      <c r="C18" s="4">
        <f t="shared" si="41"/>
        <v>1500</v>
      </c>
      <c r="D18" s="4">
        <f t="shared" si="34"/>
        <v>1800</v>
      </c>
      <c r="E18" s="5">
        <f t="shared" si="35"/>
        <v>39500000</v>
      </c>
      <c r="F18" s="9">
        <f t="shared" si="36"/>
        <v>31600</v>
      </c>
      <c r="G18" s="9">
        <f t="shared" si="37"/>
        <v>26333</v>
      </c>
      <c r="H18" s="9">
        <f t="shared" si="38"/>
        <v>21944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1250</v>
      </c>
      <c r="R18" s="2">
        <v>39500000</v>
      </c>
    </row>
    <row r="19" spans="1:24" x14ac:dyDescent="0.25">
      <c r="A19" s="4">
        <f t="shared" si="32"/>
        <v>0</v>
      </c>
      <c r="B19" s="4">
        <f t="shared" si="33"/>
        <v>1200</v>
      </c>
      <c r="C19" s="4">
        <f t="shared" si="41"/>
        <v>1440</v>
      </c>
      <c r="D19" s="4">
        <f t="shared" si="34"/>
        <v>1728</v>
      </c>
      <c r="E19" s="5">
        <f t="shared" si="35"/>
        <v>42000000</v>
      </c>
      <c r="F19" s="9">
        <f t="shared" si="36"/>
        <v>35000</v>
      </c>
      <c r="G19" s="9">
        <f t="shared" si="37"/>
        <v>29167</v>
      </c>
      <c r="H19" s="9">
        <f t="shared" si="38"/>
        <v>24306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1200</v>
      </c>
      <c r="R19" s="2">
        <v>42000000</v>
      </c>
    </row>
    <row r="20" spans="1:24" s="46" customFormat="1" x14ac:dyDescent="0.25">
      <c r="A20" s="44">
        <f t="shared" si="32"/>
        <v>0</v>
      </c>
      <c r="B20" s="44">
        <f t="shared" si="33"/>
        <v>1800</v>
      </c>
      <c r="C20" s="44">
        <f t="shared" si="41"/>
        <v>2160</v>
      </c>
      <c r="D20" s="44">
        <f t="shared" si="34"/>
        <v>2592</v>
      </c>
      <c r="E20" s="45">
        <f t="shared" si="35"/>
        <v>50100000</v>
      </c>
      <c r="F20" s="44">
        <f t="shared" si="36"/>
        <v>27833</v>
      </c>
      <c r="G20" s="44">
        <f t="shared" si="37"/>
        <v>23194</v>
      </c>
      <c r="H20" s="44">
        <f t="shared" si="38"/>
        <v>19329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1800</v>
      </c>
      <c r="R20" s="47">
        <v>50100000</v>
      </c>
    </row>
    <row r="21" spans="1:24" s="46" customFormat="1" x14ac:dyDescent="0.25">
      <c r="A21" s="44">
        <f t="shared" si="32"/>
        <v>0</v>
      </c>
      <c r="B21" s="44">
        <f t="shared" si="33"/>
        <v>1800</v>
      </c>
      <c r="C21" s="44">
        <f t="shared" si="41"/>
        <v>2160</v>
      </c>
      <c r="D21" s="44">
        <f t="shared" si="34"/>
        <v>2592</v>
      </c>
      <c r="E21" s="45">
        <f t="shared" si="35"/>
        <v>51000000</v>
      </c>
      <c r="F21" s="44">
        <f t="shared" si="36"/>
        <v>28333</v>
      </c>
      <c r="G21" s="44">
        <f t="shared" si="37"/>
        <v>23611</v>
      </c>
      <c r="H21" s="44">
        <f t="shared" si="38"/>
        <v>19676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1800</v>
      </c>
      <c r="R21" s="47">
        <v>51000000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26000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23500</v>
      </c>
      <c r="X31" s="22"/>
    </row>
    <row r="32" spans="1:24" ht="15.75" x14ac:dyDescent="0.25">
      <c r="E32" t="s">
        <v>41</v>
      </c>
      <c r="F32" s="7">
        <v>700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5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55</v>
      </c>
      <c r="X34" s="31">
        <v>2019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7.5</v>
      </c>
      <c r="X36" s="24"/>
    </row>
    <row r="37" spans="15:25" ht="15.75" x14ac:dyDescent="0.25">
      <c r="U37" s="17"/>
      <c r="V37" s="26"/>
      <c r="W37" s="27">
        <f>W36%</f>
        <v>7.4999999999999997E-2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187.5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2312.5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23500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25812.5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700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18068750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W45*0.95</f>
        <v>17165312.5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14455000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1750000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37643.229166666664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Q24" sqref="Q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U17" sqref="U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S11:T11"/>
  <sheetViews>
    <sheetView workbookViewId="0">
      <selection activeCell="T12" sqref="T12"/>
    </sheetView>
  </sheetViews>
  <sheetFormatPr defaultRowHeight="15" x14ac:dyDescent="0.25"/>
  <sheetData>
    <row r="11" spans="19:20" x14ac:dyDescent="0.25">
      <c r="S11">
        <v>78.06</v>
      </c>
      <c r="T11">
        <f>S11*10.764</f>
        <v>840.23784000000001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Q13:R13"/>
  <sheetViews>
    <sheetView workbookViewId="0">
      <selection activeCell="R13" sqref="R13"/>
    </sheetView>
  </sheetViews>
  <sheetFormatPr defaultRowHeight="15" x14ac:dyDescent="0.25"/>
  <sheetData>
    <row r="13" spans="17:18" x14ac:dyDescent="0.25">
      <c r="Q13">
        <v>101.49</v>
      </c>
      <c r="R13">
        <f>Q13*10.764</f>
        <v>1092.4383599999999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CC43D-BE26-4E96-A8E9-3006ABE93B29}">
  <dimension ref="A1"/>
  <sheetViews>
    <sheetView workbookViewId="0">
      <selection activeCell="S11" sqref="S11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4"/>
  <sheetViews>
    <sheetView workbookViewId="0">
      <selection activeCell="U15" sqref="U15"/>
    </sheetView>
  </sheetViews>
  <sheetFormatPr defaultRowHeight="15" x14ac:dyDescent="0.25"/>
  <sheetData>
    <row r="1" spans="1:21" x14ac:dyDescent="0.25">
      <c r="A1" s="6"/>
    </row>
    <row r="14" spans="1:21" x14ac:dyDescent="0.25">
      <c r="T14">
        <v>78.069999999999993</v>
      </c>
      <c r="U14">
        <f>T14*10.764</f>
        <v>840.34547999999984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R12:S12"/>
  <sheetViews>
    <sheetView zoomScaleNormal="100" workbookViewId="0">
      <selection activeCell="S13" sqref="S13"/>
    </sheetView>
  </sheetViews>
  <sheetFormatPr defaultRowHeight="15" x14ac:dyDescent="0.25"/>
  <sheetData>
    <row r="12" spans="18:19" x14ac:dyDescent="0.25">
      <c r="R12">
        <v>101.49</v>
      </c>
      <c r="S12">
        <f>R12*10.764</f>
        <v>1092.4383599999999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2024-09-13T05:17:18Z</dcterms:modified>
</cp:coreProperties>
</file>