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hodadad Circle\Pavanraj Bokadia\"/>
    </mc:Choice>
  </mc:AlternateContent>
  <xr:revisionPtr revIDLastSave="0" documentId="13_ncr:1_{5D0DB4D7-A960-4415-A188-A4613E33A852}" xr6:coauthVersionLast="45" xr6:coauthVersionMax="47" xr10:uidLastSave="{00000000-0000-0000-0000-000000000000}"/>
  <bookViews>
    <workbookView xWindow="-120" yWindow="-120" windowWidth="29040" windowHeight="15720" tabRatio="932" activeTab="9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12" i="23" s="1"/>
  <c r="F6" i="23"/>
  <c r="F13" i="23" s="1"/>
  <c r="F5" i="23"/>
  <c r="F14" i="23" s="1"/>
  <c r="F16" i="23" l="1"/>
  <c r="F19" i="23" s="1"/>
  <c r="F8" i="23"/>
  <c r="G31" i="4"/>
  <c r="F21" i="23" l="1"/>
  <c r="F20" i="23"/>
  <c r="F25" i="23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<sst xmlns="http://schemas.openxmlformats.org/spreadsheetml/2006/main" count="135" uniqueCount="91">
  <si>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</si>
  <si>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</si>
  <si>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</si>
  <si>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</si>
  <si>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</si>
  <si>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</si>
  <si>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</si>
  <si>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</si>
  <si>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</si>
  <si>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</si>
  <si>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</si>
  <si>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</si>
  <si>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</si>
  <si>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</si>
  <si>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</si>
  <si>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</si>
  <si>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</si>
  <si>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</si>
  <si>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</si>
  <si>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</si>
  <si>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</si>
  <si>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</si>
  <si>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</si>
  <si>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</si>
  <si>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</si>
  <si>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</si>
  <si>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</si>
  <si>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</si>
  <si>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</si>
  <si>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</si>
  <si>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</si>
  <si>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</si>
  <si>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</si>
  <si>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</si>
  <si>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</si>
  <si>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</si>
  <si>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</si>
  <si>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</si>
  <si>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</si>
  <si>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</si>
  <si>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</si>
  <si>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</si>
  <si>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</si>
  <si>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</si>
  <si>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</si>
  <si>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</si>
  <si>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</si>
  <si>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</si>
  <si>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</si>
  <si>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</si>
  <si>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</si>
  <si>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</si>
  <si>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</si>
  <si>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</si>
  <si>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</si>
  <si>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</si>
  <si>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</si>
  <si>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</si>
  <si>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</si>
  <si>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</si>
  <si>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</si>
  <si>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</si>
  <si>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</si>
  <si>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</si>
  <si>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</si>
  <si>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</si>
  <si>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</si>
  <si>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</si>
  <si>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</si>
  <si>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</si>
  <si>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</si>
  <si>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</si>
  <si>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</si>
  <si>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</si>
  <si>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</si>
  <si>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</si>
  <si>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</si>
  <si>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</si>
  <si>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</si>
  <si>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</si>
  <si>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</si>
  <si>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</si>
  <si>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</si>
  <si>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</si>
  <si>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15.03.2023</t>
  </si>
  <si>
    <t>IGR-12.09.24</t>
  </si>
  <si>
    <t>IGR-11.07.24</t>
  </si>
  <si>
    <t>IGR-17.04.23</t>
  </si>
  <si>
    <t>IGR-09.01.23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</si>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</sst>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204EE2-DA8D-4246-8D38-8ED8F39C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9A88D-5D32-4A65-8566-D3D9770C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AF465-2415-42F8-841A-17D6FED6A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FC751-0A29-4819-A56C-F05878DF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6921C-30D3-48E8-868A-FB185B91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17250-D064-402D-9F75-133E4166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1F8F1-B817-436E-976D-33FCBCED7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3A245-A898-45B4-9C8C-A3CB5338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7" sqref="S17:S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J27" sqref="J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23500</v>
      </c>
      <c r="D3" s="22" t="s">
        <v>75</v>
      </c>
      <c r="E3" s="6" t="s">
        <v>83</v>
      </c>
      <c r="F3" s="19">
        <v>24000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20500</v>
      </c>
      <c r="D5" s="22"/>
      <c r="F5" s="19">
        <f>F3-F4</f>
        <v>21000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20500</v>
      </c>
      <c r="D14" s="22"/>
      <c r="F14" s="19">
        <f>F5</f>
        <v>21000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23500</v>
      </c>
      <c r="D16" s="22"/>
      <c r="F16" s="20">
        <f>F14+F13</f>
        <v>24000</v>
      </c>
      <c r="G16" s="22"/>
    </row>
    <row r="17" spans="1:8" x14ac:dyDescent="0.25">
      <c r="B17" s="23"/>
      <c r="C17" s="24" t="s">
        <v>89</v>
      </c>
      <c r="D17" s="24"/>
      <c r="F17" s="24" t="s">
        <v>90</v>
      </c>
      <c r="G17" s="24"/>
    </row>
    <row r="18" spans="1:8" x14ac:dyDescent="0.25">
      <c r="A18" s="71" t="str">
        <f>E3</f>
        <v>ACA</v>
      </c>
      <c r="B18" s="7"/>
      <c r="C18" s="29">
        <v>1189</v>
      </c>
      <c r="D18" s="24"/>
      <c r="F18" s="29">
        <v>1189</v>
      </c>
      <c r="G18" s="24"/>
    </row>
    <row r="19" spans="1:8" x14ac:dyDescent="0.25">
      <c r="A19" s="15" t="s">
        <v>73</v>
      </c>
      <c r="B19" s="6"/>
      <c r="C19" s="30">
        <f>C18*C16</f>
        <v>27941500</v>
      </c>
      <c r="D19" s="72"/>
      <c r="E19" s="65"/>
      <c r="F19" s="30">
        <f>F18*F16</f>
        <v>28536000</v>
      </c>
      <c r="G19" s="72"/>
      <c r="H19" s="65"/>
    </row>
    <row r="20" spans="1:8" x14ac:dyDescent="0.25">
      <c r="A20" s="15" t="s">
        <v>24</v>
      </c>
      <c r="C20" s="31">
        <f>C19*90%</f>
        <v>25147350</v>
      </c>
      <c r="D20" s="30"/>
      <c r="E20" s="65"/>
      <c r="F20" s="31">
        <f>F19*90%</f>
        <v>25682400</v>
      </c>
      <c r="G20" s="30"/>
      <c r="H20" s="65"/>
    </row>
    <row r="21" spans="1:8" x14ac:dyDescent="0.25">
      <c r="A21" s="15" t="s">
        <v>25</v>
      </c>
      <c r="C21" s="31">
        <f>C19*80%</f>
        <v>22353200</v>
      </c>
      <c r="D21" s="31"/>
      <c r="E21" s="65"/>
      <c r="F21" s="31">
        <f>F19*80%</f>
        <v>22828800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3567000</v>
      </c>
      <c r="D23" s="34"/>
      <c r="F23" s="34">
        <f>F4*F18</f>
        <v>3567000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58211.458333333336</v>
      </c>
      <c r="D25" s="31"/>
      <c r="E25" s="31"/>
      <c r="F25" s="31">
        <f>F19*0.025/12</f>
        <v>59450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21" sqref="V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1144</v>
      </c>
      <c r="C2" s="4">
        <f t="shared" ref="C2:C16" si="1">B2*1.2</f>
        <v>1372.8</v>
      </c>
      <c r="D2" s="4">
        <f t="shared" ref="D2:D16" si="2">C2*1.2</f>
        <v>1647.36</v>
      </c>
      <c r="E2" s="5">
        <f t="shared" ref="E2:E16" si="3">R2</f>
        <v>26200000</v>
      </c>
      <c r="F2" s="73">
        <f t="shared" ref="F2:F15" si="4">ROUND((E2/B2),0)</f>
        <v>22902</v>
      </c>
      <c r="G2" s="73">
        <f t="shared" ref="G2:G15" si="5">ROUND((E2/C2),0)</f>
        <v>19085</v>
      </c>
      <c r="H2" s="73">
        <f t="shared" ref="H2:H15" si="6">ROUND((E2/D2),0)</f>
        <v>15904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1144</v>
      </c>
      <c r="R2" s="74">
        <v>26200000</v>
      </c>
      <c r="S2" s="74" t="s">
        <v>85</v>
      </c>
    </row>
    <row r="3" spans="1:19" x14ac:dyDescent="0.25">
      <c r="A3" s="4">
        <v>2</v>
      </c>
      <c r="B3" s="4">
        <f t="shared" si="0"/>
        <v>1189</v>
      </c>
      <c r="C3" s="4">
        <f t="shared" si="1"/>
        <v>1426.8</v>
      </c>
      <c r="D3" s="4">
        <f t="shared" si="2"/>
        <v>1712.1599999999999</v>
      </c>
      <c r="E3" s="5">
        <f t="shared" si="3"/>
        <v>26500000</v>
      </c>
      <c r="F3" s="4">
        <f t="shared" si="4"/>
        <v>22288</v>
      </c>
      <c r="G3" s="4">
        <f t="shared" si="5"/>
        <v>18573</v>
      </c>
      <c r="H3" s="4">
        <f t="shared" si="6"/>
        <v>15478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1189</v>
      </c>
      <c r="R3" s="2">
        <v>26500000</v>
      </c>
      <c r="S3" s="2" t="s">
        <v>88</v>
      </c>
    </row>
    <row r="4" spans="1:19" x14ac:dyDescent="0.25">
      <c r="A4" s="4">
        <v>3</v>
      </c>
      <c r="B4" s="4">
        <f t="shared" si="0"/>
        <v>1189</v>
      </c>
      <c r="C4" s="4">
        <f t="shared" si="1"/>
        <v>1426.8</v>
      </c>
      <c r="D4" s="4">
        <f t="shared" si="2"/>
        <v>1712.1599999999999</v>
      </c>
      <c r="E4" s="5">
        <f t="shared" si="3"/>
        <v>26500000</v>
      </c>
      <c r="F4" s="4">
        <f t="shared" si="4"/>
        <v>22288</v>
      </c>
      <c r="G4" s="4">
        <f t="shared" si="5"/>
        <v>18573</v>
      </c>
      <c r="H4" s="4">
        <f t="shared" si="6"/>
        <v>15478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1189</v>
      </c>
      <c r="R4" s="2">
        <v>26500000</v>
      </c>
      <c r="S4" s="2" t="s">
        <v>86</v>
      </c>
    </row>
    <row r="5" spans="1:19" x14ac:dyDescent="0.25">
      <c r="A5" s="4">
        <v>4</v>
      </c>
      <c r="B5" s="4">
        <f t="shared" si="0"/>
        <v>819</v>
      </c>
      <c r="C5" s="4">
        <f t="shared" si="1"/>
        <v>982.8</v>
      </c>
      <c r="D5" s="4">
        <f t="shared" si="2"/>
        <v>1179.3599999999999</v>
      </c>
      <c r="E5" s="5">
        <f t="shared" si="3"/>
        <v>19100000</v>
      </c>
      <c r="F5" s="73">
        <f t="shared" si="4"/>
        <v>23321</v>
      </c>
      <c r="G5" s="73">
        <f t="shared" si="5"/>
        <v>19434</v>
      </c>
      <c r="H5" s="73">
        <f t="shared" si="6"/>
        <v>16195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819</v>
      </c>
      <c r="R5" s="74">
        <v>19100000</v>
      </c>
      <c r="S5" s="74" t="s">
        <v>87</v>
      </c>
    </row>
    <row r="6" spans="1:19" x14ac:dyDescent="0.25">
      <c r="A6" s="4">
        <v>5</v>
      </c>
      <c r="B6" s="4">
        <f t="shared" si="0"/>
        <v>1705</v>
      </c>
      <c r="C6" s="4">
        <f t="shared" si="1"/>
        <v>2046</v>
      </c>
      <c r="D6" s="4">
        <f t="shared" si="2"/>
        <v>2455.1999999999998</v>
      </c>
      <c r="E6" s="5">
        <f t="shared" si="3"/>
        <v>35900000</v>
      </c>
      <c r="F6" s="75">
        <f t="shared" si="4"/>
        <v>21056</v>
      </c>
      <c r="G6" s="75">
        <f t="shared" si="5"/>
        <v>17546</v>
      </c>
      <c r="H6" s="75">
        <f t="shared" si="6"/>
        <v>14622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f t="shared" si="9"/>
        <v>0</v>
      </c>
      <c r="Q6" s="76">
        <v>1705</v>
      </c>
      <c r="R6" s="77">
        <v>35900000</v>
      </c>
      <c r="S6" s="2"/>
    </row>
    <row r="7" spans="1:19" x14ac:dyDescent="0.25">
      <c r="A7" s="4">
        <v>6</v>
      </c>
      <c r="B7" s="4">
        <f t="shared" si="0"/>
        <v>850</v>
      </c>
      <c r="C7" s="4">
        <f t="shared" si="1"/>
        <v>1020</v>
      </c>
      <c r="D7" s="4">
        <f t="shared" si="2"/>
        <v>1224</v>
      </c>
      <c r="E7" s="5">
        <f t="shared" si="3"/>
        <v>22100000</v>
      </c>
      <c r="F7" s="73">
        <f t="shared" si="4"/>
        <v>26000</v>
      </c>
      <c r="G7" s="73">
        <f t="shared" si="5"/>
        <v>21667</v>
      </c>
      <c r="H7" s="73">
        <f t="shared" si="6"/>
        <v>18056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850</v>
      </c>
      <c r="R7" s="74">
        <v>22100000</v>
      </c>
      <c r="S7" s="2"/>
    </row>
    <row r="8" spans="1:19" x14ac:dyDescent="0.25">
      <c r="A8" s="4">
        <v>7</v>
      </c>
      <c r="B8" s="4">
        <f t="shared" si="0"/>
        <v>1200</v>
      </c>
      <c r="C8" s="4">
        <f t="shared" si="1"/>
        <v>1440</v>
      </c>
      <c r="D8" s="4">
        <f t="shared" si="2"/>
        <v>1728</v>
      </c>
      <c r="E8" s="5">
        <f t="shared" si="3"/>
        <v>30000000</v>
      </c>
      <c r="F8" s="73">
        <f t="shared" si="4"/>
        <v>25000</v>
      </c>
      <c r="G8" s="73">
        <f t="shared" si="5"/>
        <v>20833</v>
      </c>
      <c r="H8" s="73">
        <f t="shared" si="6"/>
        <v>17361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1200</v>
      </c>
      <c r="R8" s="74">
        <v>30000000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1189</v>
      </c>
    </row>
    <row r="29" spans="1:19" s="10" customFormat="1" x14ac:dyDescent="0.25">
      <c r="C29" s="67" t="s">
        <v>1</v>
      </c>
      <c r="D29" s="67">
        <v>23500000</v>
      </c>
      <c r="F29" s="52" t="s">
        <v>71</v>
      </c>
      <c r="G29" s="52">
        <v>1308</v>
      </c>
      <c r="H29" s="10">
        <f>G29/G28</f>
        <v>1.1000841042893188</v>
      </c>
    </row>
    <row r="30" spans="1:19" s="10" customFormat="1" x14ac:dyDescent="0.25">
      <c r="F30" s="52" t="s">
        <v>72</v>
      </c>
      <c r="G30" s="52">
        <v>23500</v>
      </c>
    </row>
    <row r="31" spans="1:19" s="10" customFormat="1" x14ac:dyDescent="0.25">
      <c r="C31" s="70"/>
      <c r="D31" s="70"/>
      <c r="F31" s="70" t="s">
        <v>73</v>
      </c>
      <c r="G31" s="70">
        <f>G28*G30</f>
        <v>27941500</v>
      </c>
      <c r="H31" s="10">
        <f>G31/D29</f>
        <v>1.1890000000000001</v>
      </c>
    </row>
    <row r="32" spans="1:19" s="10" customFormat="1" x14ac:dyDescent="0.25">
      <c r="C32" s="70"/>
      <c r="D32" s="70"/>
      <c r="F32" s="70" t="s">
        <v>24</v>
      </c>
      <c r="G32" s="70">
        <f>G31*90%</f>
        <v>25147350</v>
      </c>
    </row>
    <row r="33" spans="3:7" s="10" customFormat="1" x14ac:dyDescent="0.25">
      <c r="C33" s="70"/>
      <c r="D33" s="70"/>
      <c r="F33" s="70" t="s">
        <v>25</v>
      </c>
      <c r="G33" s="70">
        <f>G31*80%</f>
        <v>22353200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2024-10-03T05:39:23Z</dcterms:modified>
</cp:coreProperties>
</file>